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Sherry\Documents\Business\d12 Data\Excel Samples\"/>
    </mc:Choice>
  </mc:AlternateContent>
  <bookViews>
    <workbookView xWindow="0" yWindow="0" windowWidth="12396" windowHeight="6672" tabRatio="500"/>
  </bookViews>
  <sheets>
    <sheet name="Instructions" sheetId="6" r:id="rId1"/>
    <sheet name="Overview" sheetId="1" r:id="rId2"/>
    <sheet name="Expenses" sheetId="3" r:id="rId3"/>
    <sheet name="Income" sheetId="5" r:id="rId4"/>
    <sheet name="Data" sheetId="2" r:id="rId5"/>
  </sheets>
  <definedNames>
    <definedName name="_xlnm._FilterDatabase" localSheetId="2" hidden="1">Expenses!$A$1:$F$23</definedName>
    <definedName name="_xlnm._FilterDatabase" localSheetId="3" hidden="1">Income!$A$1:$A$25</definedName>
    <definedName name="Expenses">Data!$A$2:$A$18</definedName>
    <definedName name="Income">Data!$G$2</definedName>
    <definedName name="Properties">Data!$C$2:$C$14</definedName>
    <definedName name="Vendors">Data!$E$2:$E$61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2" l="1"/>
  <c r="I3" i="2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" i="5"/>
  <c r="B5" i="1"/>
  <c r="A1" i="1"/>
  <c r="B6" i="1"/>
  <c r="B7" i="1"/>
  <c r="B8" i="1"/>
  <c r="B9" i="1"/>
  <c r="B10" i="1"/>
  <c r="B11" i="1"/>
  <c r="B12" i="1"/>
  <c r="B13" i="1"/>
  <c r="B14" i="1"/>
  <c r="B15" i="1"/>
  <c r="B16" i="1"/>
  <c r="B17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2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9" i="1"/>
  <c r="C40" i="1"/>
  <c r="C42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9" i="1"/>
  <c r="D40" i="1"/>
  <c r="D42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2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9" i="1"/>
  <c r="F40" i="1"/>
  <c r="F42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9" i="1"/>
  <c r="G40" i="1"/>
  <c r="G42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9" i="1"/>
  <c r="H40" i="1"/>
  <c r="H42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9" i="1"/>
  <c r="I40" i="1"/>
  <c r="I42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9" i="1"/>
  <c r="J40" i="1"/>
  <c r="J42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9" i="1"/>
  <c r="K40" i="1"/>
  <c r="K42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9" i="1"/>
  <c r="L40" i="1"/>
  <c r="L42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9" i="1"/>
  <c r="M40" i="1"/>
  <c r="M42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9" i="1"/>
  <c r="N40" i="1"/>
  <c r="N42" i="1"/>
  <c r="O42" i="1"/>
  <c r="F14" i="5"/>
  <c r="F2" i="5"/>
</calcChain>
</file>

<file path=xl/sharedStrings.xml><?xml version="1.0" encoding="utf-8"?>
<sst xmlns="http://schemas.openxmlformats.org/spreadsheetml/2006/main" count="347" uniqueCount="145">
  <si>
    <t>Income</t>
  </si>
  <si>
    <t>Upstairs</t>
  </si>
  <si>
    <t>Downstairs</t>
  </si>
  <si>
    <t>3827 #1</t>
  </si>
  <si>
    <t>3827 #2</t>
  </si>
  <si>
    <t>3827 #3</t>
  </si>
  <si>
    <t>N/A</t>
  </si>
  <si>
    <t>Gross Income</t>
  </si>
  <si>
    <t>Expenses</t>
  </si>
  <si>
    <t>Advertising</t>
  </si>
  <si>
    <t>Loan Expenses</t>
  </si>
  <si>
    <t>Cleaning</t>
  </si>
  <si>
    <t>Landscaping</t>
  </si>
  <si>
    <t>Insurance</t>
  </si>
  <si>
    <t>Interest on Loans</t>
  </si>
  <si>
    <t>Taxes</t>
  </si>
  <si>
    <t>Property Management Fees</t>
  </si>
  <si>
    <t>Pest Control</t>
  </si>
  <si>
    <t>Repairs and Maintenance</t>
  </si>
  <si>
    <t>Shared Electrical</t>
  </si>
  <si>
    <t>Shared Water</t>
  </si>
  <si>
    <t>Shared Natural Gas</t>
  </si>
  <si>
    <t>Shared Garbage</t>
  </si>
  <si>
    <t>Misc Rental Expenses</t>
  </si>
  <si>
    <t>Total Expenses</t>
  </si>
  <si>
    <t>Net Income</t>
  </si>
  <si>
    <t>Primary Loan Payment</t>
  </si>
  <si>
    <t>Second Carry (Sandy Loan)</t>
  </si>
  <si>
    <t>HELO Loan Payment</t>
  </si>
  <si>
    <t>Johnson Creek Loan</t>
  </si>
  <si>
    <t>4855 Shared</t>
  </si>
  <si>
    <t>3827 Shared</t>
  </si>
  <si>
    <t>Types of expenses</t>
  </si>
  <si>
    <t>Date</t>
  </si>
  <si>
    <t>Property</t>
  </si>
  <si>
    <t>Cost</t>
  </si>
  <si>
    <t>Vendor</t>
  </si>
  <si>
    <t>Home Depot</t>
  </si>
  <si>
    <t>Notes</t>
  </si>
  <si>
    <t>Falk Hardware</t>
  </si>
  <si>
    <t>Properties</t>
  </si>
  <si>
    <t>Lewis/Hanson Co. Inc</t>
  </si>
  <si>
    <t>Barrier Pest Control</t>
  </si>
  <si>
    <t>Woodstock Hardware</t>
  </si>
  <si>
    <t>Harbor Freight Tools</t>
  </si>
  <si>
    <t>Pest control quarterly payment for service</t>
  </si>
  <si>
    <t>Reliant Plumbing</t>
  </si>
  <si>
    <t>Portland Water Bureau</t>
  </si>
  <si>
    <t>Fred Meyer</t>
  </si>
  <si>
    <t>Powell Paint</t>
  </si>
  <si>
    <t>Specialty Heating</t>
  </si>
  <si>
    <t>George Morlan Plumbing</t>
  </si>
  <si>
    <t>Mr Plywood</t>
  </si>
  <si>
    <t>Rebuilding Center</t>
  </si>
  <si>
    <t>ZC Building Supply</t>
  </si>
  <si>
    <t>Powell Astro</t>
  </si>
  <si>
    <t>Reliance Property Management</t>
  </si>
  <si>
    <t>Rental Income</t>
  </si>
  <si>
    <t>City Sanitary Service</t>
  </si>
  <si>
    <t>Guardian Contract Services</t>
  </si>
  <si>
    <t>Second Carry Loan Payment</t>
  </si>
  <si>
    <t>Keybank</t>
  </si>
  <si>
    <t>Skookum Plumbing</t>
  </si>
  <si>
    <t>Plumbing repair, invoice #00007</t>
  </si>
  <si>
    <t>Plumbing repair, invoice #526</t>
  </si>
  <si>
    <t>Hopp Insurance</t>
  </si>
  <si>
    <t>Property Insurance</t>
  </si>
  <si>
    <t>Plumbing repair, invoice #14643</t>
  </si>
  <si>
    <t>Sonrae Painting</t>
  </si>
  <si>
    <t>Painting exterior of property</t>
  </si>
  <si>
    <t>BJ's Appliance</t>
  </si>
  <si>
    <t>Capital Premium Financing</t>
  </si>
  <si>
    <t>Servpro</t>
  </si>
  <si>
    <t>Broken pipe and flooding under house</t>
  </si>
  <si>
    <t>Tax Collector Multnomah County</t>
  </si>
  <si>
    <t>Property Taxes</t>
  </si>
  <si>
    <t>Dean Innovations</t>
  </si>
  <si>
    <t>Birds and Bees Nursery</t>
  </si>
  <si>
    <t>Miller Paint</t>
  </si>
  <si>
    <t>Dennis 7 Dees</t>
  </si>
  <si>
    <t>Mt Scott Fuel</t>
  </si>
  <si>
    <t>Traffic Safety Supply Co</t>
  </si>
  <si>
    <t>PCH Cables</t>
  </si>
  <si>
    <t>Standard TV &amp; Appliance</t>
  </si>
  <si>
    <t>Uline</t>
  </si>
  <si>
    <t>Ace Hardware</t>
  </si>
  <si>
    <t>Free Geek Thrift Store</t>
  </si>
  <si>
    <t>Oregon Breakers Inc</t>
  </si>
  <si>
    <t>I've Been Framed Art Supplies</t>
  </si>
  <si>
    <t>Naomi's Farm Supply</t>
  </si>
  <si>
    <t>Stove repair</t>
  </si>
  <si>
    <t>Dishwasher and sink install, invoice #11166</t>
  </si>
  <si>
    <t>CC Services</t>
  </si>
  <si>
    <t>Battery X-Change</t>
  </si>
  <si>
    <t>ACF West</t>
  </si>
  <si>
    <t>Arby's</t>
  </si>
  <si>
    <t>Division Hardware</t>
  </si>
  <si>
    <t>IKEA</t>
  </si>
  <si>
    <t>Portland Nursery</t>
  </si>
  <si>
    <t>Oakley Electric</t>
  </si>
  <si>
    <t>AAA Appliance Service</t>
  </si>
  <si>
    <t>52nd Ave Hardware</t>
  </si>
  <si>
    <t>US Post Office</t>
  </si>
  <si>
    <t>Bosky Dell Natives</t>
  </si>
  <si>
    <t>City Liquidators</t>
  </si>
  <si>
    <t>Sizzler Restaurant</t>
  </si>
  <si>
    <t>Washington County Taxes</t>
  </si>
  <si>
    <t>Portland General Electric</t>
  </si>
  <si>
    <t>Interest payment on loan</t>
  </si>
  <si>
    <t>Rent Income</t>
  </si>
  <si>
    <t>DMV</t>
  </si>
  <si>
    <t>eBay (Funlux)</t>
  </si>
  <si>
    <t>Camera Security System</t>
  </si>
  <si>
    <t>Portland Area Rentals Association</t>
  </si>
  <si>
    <t>Month</t>
  </si>
  <si>
    <t>Category</t>
  </si>
  <si>
    <t>Overall Income</t>
  </si>
  <si>
    <t>Property Management Finance Tracking</t>
  </si>
  <si>
    <t>Year</t>
  </si>
  <si>
    <t>4855 Upstairs</t>
  </si>
  <si>
    <t>4855 Downstairs</t>
  </si>
  <si>
    <t>Loan Payment</t>
  </si>
  <si>
    <t>Update Base Data</t>
  </si>
  <si>
    <t>1) Proceed to the Data Worksheet and Update the Expense Type List to meet your needs</t>
  </si>
  <si>
    <t>2) Update the Property List to show all properties you manage make sure no two entries are the same</t>
  </si>
  <si>
    <t>Input Expenses</t>
  </si>
  <si>
    <t>Input Expenses in the Expenses Worksheet</t>
  </si>
  <si>
    <t>Vendors</t>
  </si>
  <si>
    <t>3) Update the Vendor List</t>
  </si>
  <si>
    <t>*All lists on the Data tab are prepopulated with sample data - just overwrite what is there keeping the table formatting</t>
  </si>
  <si>
    <t>Type of Expense</t>
  </si>
  <si>
    <t>The Vendor, Propery and Type of Expense Columns are entered using drop downs based on the tables in the Data Workbook</t>
  </si>
  <si>
    <t>If your entry needs a new Vendor, Property or Expense Type you will first need to add it to the appropriate table in the Data Workbook</t>
  </si>
  <si>
    <t>Input Income</t>
  </si>
  <si>
    <t>Type of Income</t>
  </si>
  <si>
    <t>3823</t>
  </si>
  <si>
    <t>3825</t>
  </si>
  <si>
    <t>3829</t>
  </si>
  <si>
    <t>3831</t>
  </si>
  <si>
    <t>3837</t>
  </si>
  <si>
    <t>3839</t>
  </si>
  <si>
    <t>Input Income in the Income Worksheet</t>
  </si>
  <si>
    <r>
      <t xml:space="preserve">The grayed out column is filled with a formula - </t>
    </r>
    <r>
      <rPr>
        <b/>
        <u/>
        <sz val="12"/>
        <color theme="1"/>
        <rFont val="Calibri"/>
        <family val="2"/>
        <scheme val="minor"/>
      </rPr>
      <t>Do not fill it in</t>
    </r>
  </si>
  <si>
    <t>Types of Income</t>
  </si>
  <si>
    <t>3) Update the Year (the two gray cells will update themselves)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</si>
</sst>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.00"/>
    <numFmt numFmtId="165" formatCode="mmm"/>
    <numFmt numFmtId="166" formatCode="m/d/yy;@"/>
  </numFmts>
  <fonts count="11">
    <font>
      <sz val="12"/>
      <color theme="1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129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charset val="129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44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4" fontId="1" fillId="0" borderId="0" xfId="0" applyNumberFormat="1" applyFont="1"/>
    <xf numFmtId="164" fontId="0" fillId="0" borderId="0" xfId="0" applyNumberFormat="1"/>
    <xf numFmtId="0" fontId="6" fillId="0" borderId="0" xfId="0" applyFont="1"/>
    <xf numFmtId="0" fontId="0" fillId="0" borderId="0" xfId="0" applyBorder="1"/>
    <xf numFmtId="0" fontId="8" fillId="0" borderId="0" xfId="0" applyFont="1" applyFill="1" applyBorder="1" applyAlignment="1"/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6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quotePrefix="1"/>
    <xf numFmtId="166" fontId="0" fillId="0" borderId="0" xfId="0" applyNumberFormat="1"/>
    <xf numFmtId="44" fontId="0" fillId="0" borderId="0" xfId="0" applyNumberFormat="1" applyAlignment="1">
      <alignment horizontal="center"/>
    </xf>
    <xf numFmtId="44" fontId="1" fillId="0" borderId="0" xfId="0" applyNumberFormat="1" applyFont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/>
    <xf numFmtId="0" fontId="6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165" fontId="0" fillId="0" borderId="0" xfId="0" applyNumberFormat="1" applyFill="1" applyAlignment="1">
      <alignment horizontal="left"/>
    </xf>
    <xf numFmtId="44" fontId="0" fillId="0" borderId="0" xfId="0" applyNumberFormat="1" applyFill="1" applyAlignment="1">
      <alignment horizontal="center"/>
    </xf>
    <xf numFmtId="0" fontId="0" fillId="0" borderId="0" xfId="0" applyFill="1"/>
    <xf numFmtId="44" fontId="0" fillId="0" borderId="0" xfId="445" applyFont="1" applyFill="1"/>
    <xf numFmtId="0" fontId="0" fillId="0" borderId="1" xfId="0" applyFill="1" applyBorder="1" applyAlignment="1">
      <alignment horizontal="center"/>
    </xf>
    <xf numFmtId="0" fontId="1" fillId="0" borderId="0" xfId="0" applyFont="1" applyFill="1"/>
    <xf numFmtId="44" fontId="1" fillId="0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446">
    <cellStyle name="Currency" xfId="445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Normal" xfId="0" builtinId="0"/>
  </cellStyles>
  <dxfs count="38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charset val="238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129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129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164" formatCode="&quot;$&quot;#,##0.00"/>
    </dxf>
    <dxf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</dxf>
    <dxf>
      <numFmt numFmtId="19" formatCode="m/d/yyyy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164" formatCode="&quot;$&quot;#,##0.0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9" formatCode="m/d/yyyy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129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129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9" name="IncomeSummary" displayName="IncomeSummary" ref="A4:N17" totalsRowShown="0" headerRowDxfId="37" headerRowBorderDxfId="36">
  <tableColumns count="14">
    <tableColumn id="1" name="Month"/>
    <tableColumn id="2" name="4855 Shared"/>
    <tableColumn id="3" name="Upstairs"/>
    <tableColumn id="4" name="Downstairs"/>
    <tableColumn id="5" name="3827 Shared"/>
    <tableColumn id="6" name="3823"/>
    <tableColumn id="7" name="3825"/>
    <tableColumn id="8" name="3827 #1"/>
    <tableColumn id="9" name="3827 #2"/>
    <tableColumn id="10" name="3827 #3"/>
    <tableColumn id="11" name="3829"/>
    <tableColumn id="12" name="3831"/>
    <tableColumn id="13" name="3837"/>
    <tableColumn id="14" name="3839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0" name="ExpenseSummary" displayName="ExpenseSummary" ref="A20:N40" totalsRowShown="0" headerRowDxfId="35" dataDxfId="33" headerRowBorderDxfId="34">
  <tableColumns count="14">
    <tableColumn id="1" name="Category" dataDxfId="32"/>
    <tableColumn id="2" name="4855 Shared" dataDxfId="31" dataCellStyle="Currency"/>
    <tableColumn id="3" name="Upstairs" dataDxfId="30"/>
    <tableColumn id="4" name="Downstairs" dataDxfId="29"/>
    <tableColumn id="5" name="3827 Shared" dataDxfId="28" dataCellStyle="Currency"/>
    <tableColumn id="6" name="3823" dataDxfId="27"/>
    <tableColumn id="7" name="3825" dataDxfId="26"/>
    <tableColumn id="8" name="3827 #1" dataDxfId="25"/>
    <tableColumn id="9" name="3827 #2" dataDxfId="24"/>
    <tableColumn id="10" name="3827 #3" dataDxfId="23"/>
    <tableColumn id="11" name="3829" dataDxfId="22"/>
    <tableColumn id="12" name="3831" dataDxfId="21"/>
    <tableColumn id="13" name="3837" dataDxfId="20"/>
    <tableColumn id="14" name="3839" dataDxfId="1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8" name="ExpenseTable" displayName="ExpenseTable" ref="A1:F23" totalsRowShown="0" headerRowDxfId="18">
  <autoFilter ref="A1:F23"/>
  <sortState ref="A2:F23">
    <sortCondition ref="A5"/>
  </sortState>
  <tableColumns count="6">
    <tableColumn id="1" name="Date" dataDxfId="17"/>
    <tableColumn id="2" name="Vendor"/>
    <tableColumn id="3" name="Property" dataDxfId="16"/>
    <tableColumn id="4" name="Type of Expense"/>
    <tableColumn id="5" name="Cost" dataDxfId="15"/>
    <tableColumn id="6" name="Notes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7" name="IncomeTable" displayName="IncomeTable" ref="A1:F25" totalsRowShown="0" headerRowDxfId="14">
  <autoFilter ref="A1:F25"/>
  <tableColumns count="6">
    <tableColumn id="1" name="Date" dataDxfId="13"/>
    <tableColumn id="2" name="Month" dataDxfId="12">
      <calculatedColumnFormula>MONTH(A2)</calculatedColumnFormula>
    </tableColumn>
    <tableColumn id="3" name="Property"/>
    <tableColumn id="4" name="Type of Income"/>
    <tableColumn id="5" name="Income" dataDxfId="11"/>
    <tableColumn id="6" name="Notes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" name="ExpenseList" displayName="ExpenseList" ref="A1:A18" totalsRowShown="0" headerRowDxfId="10">
  <autoFilter ref="A1:A18"/>
  <tableColumns count="1">
    <tableColumn id="1" name="Types of expenses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2" name="PropertyList" displayName="PropertyList" ref="C1:C14" totalsRowShown="0" headerRowDxfId="9" dataDxfId="8">
  <autoFilter ref="C1:C14"/>
  <tableColumns count="1">
    <tableColumn id="1" name="Properties" dataDxfId="7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4" name="VendorsList" displayName="VendorsList" ref="E1:E61" totalsRowShown="0" headerRowDxfId="6" dataDxfId="5">
  <autoFilter ref="E1:E61"/>
  <tableColumns count="1">
    <tableColumn id="1" name="Vendors" dataDxfId="4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5" name="IncomeList" displayName="IncomeList" ref="G1:G2" totalsRowShown="0" headerRowDxfId="3">
  <autoFilter ref="G1:G2"/>
  <tableColumns count="1">
    <tableColumn id="1" name="Types of Income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6" name="Year" displayName="Year" ref="I1:I4" totalsRowShown="0" headerRowDxfId="2" dataDxfId="1">
  <autoFilter ref="I1:I4"/>
  <tableColumns count="1">
    <tableColumn id="1" name="Year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9.xml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8"/>
  <sheetViews>
    <sheetView showGridLines="0" showRowColHeaders="0" tabSelected="1" workbookViewId="0">
      <selection activeCell="B10" sqref="B10"/>
    </sheetView>
  </sheetViews>
  <sheetFormatPr defaultRowHeight="15.6"/>
  <sheetData>
    <row r="2" spans="2:2" ht="21">
      <c r="B2" s="25" t="s">
        <v>117</v>
      </c>
    </row>
    <row r="4" spans="2:2">
      <c r="B4" s="29" t="s">
        <v>122</v>
      </c>
    </row>
    <row r="5" spans="2:2">
      <c r="B5" t="s">
        <v>129</v>
      </c>
    </row>
    <row r="6" spans="2:2">
      <c r="B6" t="s">
        <v>123</v>
      </c>
    </row>
    <row r="7" spans="2:2">
      <c r="B7" t="s">
        <v>124</v>
      </c>
    </row>
    <row r="8" spans="2:2">
      <c r="B8" t="s">
        <v>128</v>
      </c>
    </row>
    <row r="9" spans="2:2">
      <c r="B9" t="s">
        <v>144</v>
      </c>
    </row>
    <row r="11" spans="2:2">
      <c r="B11" s="29" t="s">
        <v>125</v>
      </c>
    </row>
    <row r="12" spans="2:2">
      <c r="B12" t="s">
        <v>126</v>
      </c>
    </row>
    <row r="13" spans="2:2">
      <c r="B13" t="s">
        <v>131</v>
      </c>
    </row>
    <row r="14" spans="2:2">
      <c r="B14" t="s">
        <v>132</v>
      </c>
    </row>
    <row r="16" spans="2:2">
      <c r="B16" s="29" t="s">
        <v>133</v>
      </c>
    </row>
    <row r="17" spans="2:2">
      <c r="B17" t="s">
        <v>141</v>
      </c>
    </row>
    <row r="18" spans="2:2">
      <c r="B18" t="s">
        <v>142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workbookViewId="0">
      <selection activeCell="F13" sqref="F13"/>
    </sheetView>
  </sheetViews>
  <sheetFormatPr defaultColWidth="11" defaultRowHeight="15.6"/>
  <cols>
    <col min="1" max="1" width="23.8984375" bestFit="1" customWidth="1"/>
    <col min="2" max="2" width="12.8984375" style="2" customWidth="1"/>
    <col min="3" max="3" width="11" style="2"/>
    <col min="4" max="4" width="12.09765625" style="2" customWidth="1"/>
    <col min="5" max="5" width="12.8984375" style="2" customWidth="1"/>
    <col min="6" max="14" width="11" style="2"/>
    <col min="15" max="15" width="13.59765625" bestFit="1" customWidth="1"/>
  </cols>
  <sheetData>
    <row r="1" spans="1:15">
      <c r="A1" s="29" t="str">
        <f>Data!I2&amp; " Rental Overview"</f>
        <v>2016 Rental Overview</v>
      </c>
    </row>
    <row r="3" spans="1:15">
      <c r="A3" s="1" t="s">
        <v>0</v>
      </c>
      <c r="B3" s="26"/>
      <c r="C3" s="27"/>
      <c r="D3" s="27"/>
      <c r="E3" s="26"/>
      <c r="F3" s="27"/>
      <c r="G3" s="27"/>
      <c r="H3" s="27"/>
      <c r="I3" s="27"/>
      <c r="J3" s="27"/>
      <c r="K3" s="27"/>
      <c r="L3" s="27"/>
      <c r="M3" s="27"/>
      <c r="N3" s="27"/>
    </row>
    <row r="4" spans="1:15" ht="16.2" thickBot="1">
      <c r="A4" s="21" t="s">
        <v>114</v>
      </c>
      <c r="B4" s="22" t="s">
        <v>30</v>
      </c>
      <c r="C4" s="22" t="s">
        <v>1</v>
      </c>
      <c r="D4" s="22" t="s">
        <v>2</v>
      </c>
      <c r="E4" s="22" t="s">
        <v>31</v>
      </c>
      <c r="F4" s="22" t="s">
        <v>135</v>
      </c>
      <c r="G4" s="22" t="s">
        <v>136</v>
      </c>
      <c r="H4" s="22" t="s">
        <v>3</v>
      </c>
      <c r="I4" s="22" t="s">
        <v>4</v>
      </c>
      <c r="J4" s="22" t="s">
        <v>5</v>
      </c>
      <c r="K4" s="22" t="s">
        <v>137</v>
      </c>
      <c r="L4" s="22" t="s">
        <v>138</v>
      </c>
      <c r="M4" s="22" t="s">
        <v>139</v>
      </c>
      <c r="N4" s="22" t="s">
        <v>140</v>
      </c>
      <c r="O4" s="21"/>
    </row>
    <row r="5" spans="1:15">
      <c r="A5" s="16">
        <v>42370</v>
      </c>
      <c r="B5" s="19">
        <f>SUMIFS(Income!$E:$E,Income!$B:$B,MONTH(Overview!$A5),Income!$C:$C,Overview!B$4)</f>
        <v>850</v>
      </c>
      <c r="C5" s="19">
        <f>SUMIFS(Income!$E:$E,Income!$B:$B,MONTH(Overview!$A5),Income!$C:$C,Overview!C$4)</f>
        <v>0</v>
      </c>
      <c r="D5" s="19">
        <f>SUMIFS(Income!$E:$E,Income!$B:$B,MONTH(Overview!$A5),Income!$C:$C,Overview!D$4)</f>
        <v>0</v>
      </c>
      <c r="E5" s="19">
        <f>SUMIFS(Income!$E:$E,Income!$B:$B,MONTH(Overview!$A5),Income!$C:$C,Overview!E$4)</f>
        <v>3945</v>
      </c>
      <c r="F5" s="19">
        <f>SUMIFS(Income!$E:$E,Income!$B:$B,MONTH(Overview!$A5),Income!$C:$C,Overview!F$4)</f>
        <v>0</v>
      </c>
      <c r="G5" s="19">
        <f>SUMIFS(Income!$E:$E,Income!$B:$B,MONTH(Overview!$A5),Income!$C:$C,Overview!G$4)</f>
        <v>0</v>
      </c>
      <c r="H5" s="19">
        <f>SUMIFS(Income!$E:$E,Income!$B:$B,MONTH(Overview!$A5),Income!$C:$C,Overview!H$4)</f>
        <v>0</v>
      </c>
      <c r="I5" s="19">
        <f>SUMIFS(Income!$E:$E,Income!$B:$B,MONTH(Overview!$A5),Income!$C:$C,Overview!I$4)</f>
        <v>0</v>
      </c>
      <c r="J5" s="19">
        <f>SUMIFS(Income!$E:$E,Income!$B:$B,MONTH(Overview!$A5),Income!$C:$C,Overview!J$4)</f>
        <v>0</v>
      </c>
      <c r="K5" s="19">
        <f>SUMIFS(Income!$E:$E,Income!$B:$B,MONTH(Overview!$A5),Income!$C:$C,Overview!K$4)</f>
        <v>0</v>
      </c>
      <c r="L5" s="19">
        <f>SUMIFS(Income!$E:$E,Income!$B:$B,MONTH(Overview!$A5),Income!$C:$C,Overview!L$4)</f>
        <v>0</v>
      </c>
      <c r="M5" s="19">
        <f>SUMIFS(Income!$E:$E,Income!$B:$B,MONTH(Overview!$A5),Income!$C:$C,Overview!M$4)</f>
        <v>0</v>
      </c>
      <c r="N5" s="19">
        <f>SUMIFS(Income!$E:$E,Income!$B:$B,MONTH(Overview!$A5),Income!$C:$C,Overview!N$4)</f>
        <v>0</v>
      </c>
      <c r="O5" s="17"/>
    </row>
    <row r="6" spans="1:15">
      <c r="A6" s="32">
        <v>42401</v>
      </c>
      <c r="B6" s="33">
        <f>SUMIFS(Income!$E:$E,Income!$B:$B,MONTH(Overview!$A6),Income!$C:$C,Overview!B$4)</f>
        <v>850</v>
      </c>
      <c r="C6" s="33">
        <f>SUMIFS(Income!$E:$E,Income!$B:$B,MONTH(Overview!$A6),Income!$C:$C,Overview!C$4)</f>
        <v>0</v>
      </c>
      <c r="D6" s="33">
        <f>SUMIFS(Income!$E:$E,Income!$B:$B,MONTH(Overview!$A6),Income!$C:$C,Overview!D$4)</f>
        <v>0</v>
      </c>
      <c r="E6" s="33">
        <f>SUMIFS(Income!$E:$E,Income!$B:$B,MONTH(Overview!$A6),Income!$C:$C,Overview!E$4)</f>
        <v>4940</v>
      </c>
      <c r="F6" s="33">
        <f>SUMIFS(Income!$E:$E,Income!$B:$B,MONTH(Overview!$A6),Income!$C:$C,Overview!F$4)</f>
        <v>0</v>
      </c>
      <c r="G6" s="33">
        <f>SUMIFS(Income!$E:$E,Income!$B:$B,MONTH(Overview!$A6),Income!$C:$C,Overview!G$4)</f>
        <v>0</v>
      </c>
      <c r="H6" s="33">
        <f>SUMIFS(Income!$E:$E,Income!$B:$B,MONTH(Overview!$A6),Income!$C:$C,Overview!H$4)</f>
        <v>0</v>
      </c>
      <c r="I6" s="33">
        <f>SUMIFS(Income!$E:$E,Income!$B:$B,MONTH(Overview!$A6),Income!$C:$C,Overview!I$4)</f>
        <v>0</v>
      </c>
      <c r="J6" s="33">
        <f>SUMIFS(Income!$E:$E,Income!$B:$B,MONTH(Overview!$A6),Income!$C:$C,Overview!J$4)</f>
        <v>0</v>
      </c>
      <c r="K6" s="33">
        <f>SUMIFS(Income!$E:$E,Income!$B:$B,MONTH(Overview!$A6),Income!$C:$C,Overview!K$4)</f>
        <v>0</v>
      </c>
      <c r="L6" s="33">
        <f>SUMIFS(Income!$E:$E,Income!$B:$B,MONTH(Overview!$A6),Income!$C:$C,Overview!L$4)</f>
        <v>0</v>
      </c>
      <c r="M6" s="33">
        <f>SUMIFS(Income!$E:$E,Income!$B:$B,MONTH(Overview!$A6),Income!$C:$C,Overview!M$4)</f>
        <v>0</v>
      </c>
      <c r="N6" s="33">
        <f>SUMIFS(Income!$E:$E,Income!$B:$B,MONTH(Overview!$A6),Income!$C:$C,Overview!N$4)</f>
        <v>0</v>
      </c>
      <c r="O6" s="17"/>
    </row>
    <row r="7" spans="1:15">
      <c r="A7" s="16">
        <v>42430</v>
      </c>
      <c r="B7" s="19">
        <f>SUMIFS(Income!$E:$E,Income!$B:$B,MONTH(Overview!$A7),Income!$C:$C,Overview!B$4)</f>
        <v>850</v>
      </c>
      <c r="C7" s="19">
        <f>SUMIFS(Income!$E:$E,Income!$B:$B,MONTH(Overview!$A7),Income!$C:$C,Overview!C$4)</f>
        <v>0</v>
      </c>
      <c r="D7" s="19">
        <f>SUMIFS(Income!$E:$E,Income!$B:$B,MONTH(Overview!$A7),Income!$C:$C,Overview!D$4)</f>
        <v>0</v>
      </c>
      <c r="E7" s="19">
        <f>SUMIFS(Income!$E:$E,Income!$B:$B,MONTH(Overview!$A7),Income!$C:$C,Overview!E$4)</f>
        <v>6197.53</v>
      </c>
      <c r="F7" s="19">
        <f>SUMIFS(Income!$E:$E,Income!$B:$B,MONTH(Overview!$A7),Income!$C:$C,Overview!F$4)</f>
        <v>0</v>
      </c>
      <c r="G7" s="19">
        <f>SUMIFS(Income!$E:$E,Income!$B:$B,MONTH(Overview!$A7),Income!$C:$C,Overview!G$4)</f>
        <v>0</v>
      </c>
      <c r="H7" s="19">
        <f>SUMIFS(Income!$E:$E,Income!$B:$B,MONTH(Overview!$A7),Income!$C:$C,Overview!H$4)</f>
        <v>0</v>
      </c>
      <c r="I7" s="19">
        <f>SUMIFS(Income!$E:$E,Income!$B:$B,MONTH(Overview!$A7),Income!$C:$C,Overview!I$4)</f>
        <v>0</v>
      </c>
      <c r="J7" s="19">
        <f>SUMIFS(Income!$E:$E,Income!$B:$B,MONTH(Overview!$A7),Income!$C:$C,Overview!J$4)</f>
        <v>0</v>
      </c>
      <c r="K7" s="19">
        <f>SUMIFS(Income!$E:$E,Income!$B:$B,MONTH(Overview!$A7),Income!$C:$C,Overview!K$4)</f>
        <v>0</v>
      </c>
      <c r="L7" s="19">
        <f>SUMIFS(Income!$E:$E,Income!$B:$B,MONTH(Overview!$A7),Income!$C:$C,Overview!L$4)</f>
        <v>0</v>
      </c>
      <c r="M7" s="19">
        <f>SUMIFS(Income!$E:$E,Income!$B:$B,MONTH(Overview!$A7),Income!$C:$C,Overview!M$4)</f>
        <v>0</v>
      </c>
      <c r="N7" s="19">
        <f>SUMIFS(Income!$E:$E,Income!$B:$B,MONTH(Overview!$A7),Income!$C:$C,Overview!N$4)</f>
        <v>0</v>
      </c>
      <c r="O7" s="17"/>
    </row>
    <row r="8" spans="1:15">
      <c r="A8" s="32">
        <v>42461</v>
      </c>
      <c r="B8" s="33">
        <f>SUMIFS(Income!$E:$E,Income!$B:$B,MONTH(Overview!$A8),Income!$C:$C,Overview!B$4)</f>
        <v>1067.67</v>
      </c>
      <c r="C8" s="33">
        <f>SUMIFS(Income!$E:$E,Income!$B:$B,MONTH(Overview!$A8),Income!$C:$C,Overview!C$4)</f>
        <v>0</v>
      </c>
      <c r="D8" s="33">
        <f>SUMIFS(Income!$E:$E,Income!$B:$B,MONTH(Overview!$A8),Income!$C:$C,Overview!D$4)</f>
        <v>0</v>
      </c>
      <c r="E8" s="33">
        <f>SUMIFS(Income!$E:$E,Income!$B:$B,MONTH(Overview!$A8),Income!$C:$C,Overview!E$4)</f>
        <v>5359.86</v>
      </c>
      <c r="F8" s="33">
        <f>SUMIFS(Income!$E:$E,Income!$B:$B,MONTH(Overview!$A8),Income!$C:$C,Overview!F$4)</f>
        <v>0</v>
      </c>
      <c r="G8" s="33">
        <f>SUMIFS(Income!$E:$E,Income!$B:$B,MONTH(Overview!$A8),Income!$C:$C,Overview!G$4)</f>
        <v>0</v>
      </c>
      <c r="H8" s="33">
        <f>SUMIFS(Income!$E:$E,Income!$B:$B,MONTH(Overview!$A8),Income!$C:$C,Overview!H$4)</f>
        <v>0</v>
      </c>
      <c r="I8" s="33">
        <f>SUMIFS(Income!$E:$E,Income!$B:$B,MONTH(Overview!$A8),Income!$C:$C,Overview!I$4)</f>
        <v>0</v>
      </c>
      <c r="J8" s="33">
        <f>SUMIFS(Income!$E:$E,Income!$B:$B,MONTH(Overview!$A8),Income!$C:$C,Overview!J$4)</f>
        <v>0</v>
      </c>
      <c r="K8" s="33">
        <f>SUMIFS(Income!$E:$E,Income!$B:$B,MONTH(Overview!$A8),Income!$C:$C,Overview!K$4)</f>
        <v>0</v>
      </c>
      <c r="L8" s="33">
        <f>SUMIFS(Income!$E:$E,Income!$B:$B,MONTH(Overview!$A8),Income!$C:$C,Overview!L$4)</f>
        <v>0</v>
      </c>
      <c r="M8" s="33">
        <f>SUMIFS(Income!$E:$E,Income!$B:$B,MONTH(Overview!$A8),Income!$C:$C,Overview!M$4)</f>
        <v>0</v>
      </c>
      <c r="N8" s="33">
        <f>SUMIFS(Income!$E:$E,Income!$B:$B,MONTH(Overview!$A8),Income!$C:$C,Overview!N$4)</f>
        <v>0</v>
      </c>
      <c r="O8" s="17"/>
    </row>
    <row r="9" spans="1:15">
      <c r="A9" s="16">
        <v>42491</v>
      </c>
      <c r="B9" s="19">
        <f>SUMIFS(Income!$E:$E,Income!$B:$B,MONTH(Overview!$A9),Income!$C:$C,Overview!B$4)</f>
        <v>0</v>
      </c>
      <c r="C9" s="19">
        <f>SUMIFS(Income!$E:$E,Income!$B:$B,MONTH(Overview!$A9),Income!$C:$C,Overview!C$4)</f>
        <v>0</v>
      </c>
      <c r="D9" s="19">
        <f>SUMIFS(Income!$E:$E,Income!$B:$B,MONTH(Overview!$A9),Income!$C:$C,Overview!D$4)</f>
        <v>0</v>
      </c>
      <c r="E9" s="19">
        <f>SUMIFS(Income!$E:$E,Income!$B:$B,MONTH(Overview!$A9),Income!$C:$C,Overview!E$4)</f>
        <v>4015</v>
      </c>
      <c r="F9" s="19">
        <f>SUMIFS(Income!$E:$E,Income!$B:$B,MONTH(Overview!$A9),Income!$C:$C,Overview!F$4)</f>
        <v>0</v>
      </c>
      <c r="G9" s="19">
        <f>SUMIFS(Income!$E:$E,Income!$B:$B,MONTH(Overview!$A9),Income!$C:$C,Overview!G$4)</f>
        <v>0</v>
      </c>
      <c r="H9" s="19">
        <f>SUMIFS(Income!$E:$E,Income!$B:$B,MONTH(Overview!$A9),Income!$C:$C,Overview!H$4)</f>
        <v>0</v>
      </c>
      <c r="I9" s="19">
        <f>SUMIFS(Income!$E:$E,Income!$B:$B,MONTH(Overview!$A9),Income!$C:$C,Overview!I$4)</f>
        <v>0</v>
      </c>
      <c r="J9" s="19">
        <f>SUMIFS(Income!$E:$E,Income!$B:$B,MONTH(Overview!$A9),Income!$C:$C,Overview!J$4)</f>
        <v>0</v>
      </c>
      <c r="K9" s="19">
        <f>SUMIFS(Income!$E:$E,Income!$B:$B,MONTH(Overview!$A9),Income!$C:$C,Overview!K$4)</f>
        <v>0</v>
      </c>
      <c r="L9" s="19">
        <f>SUMIFS(Income!$E:$E,Income!$B:$B,MONTH(Overview!$A9),Income!$C:$C,Overview!L$4)</f>
        <v>0</v>
      </c>
      <c r="M9" s="19">
        <f>SUMIFS(Income!$E:$E,Income!$B:$B,MONTH(Overview!$A9),Income!$C:$C,Overview!M$4)</f>
        <v>0</v>
      </c>
      <c r="N9" s="19">
        <f>SUMIFS(Income!$E:$E,Income!$B:$B,MONTH(Overview!$A9),Income!$C:$C,Overview!N$4)</f>
        <v>0</v>
      </c>
      <c r="O9" s="17"/>
    </row>
    <row r="10" spans="1:15">
      <c r="A10" s="32">
        <v>42522</v>
      </c>
      <c r="B10" s="33">
        <f>SUMIFS(Income!$E:$E,Income!$B:$B,MONTH(Overview!$A10),Income!$C:$C,Overview!B$4)</f>
        <v>1750</v>
      </c>
      <c r="C10" s="33">
        <f>SUMIFS(Income!$E:$E,Income!$B:$B,MONTH(Overview!$A10),Income!$C:$C,Overview!C$4)</f>
        <v>0</v>
      </c>
      <c r="D10" s="33">
        <f>SUMIFS(Income!$E:$E,Income!$B:$B,MONTH(Overview!$A10),Income!$C:$C,Overview!D$4)</f>
        <v>0</v>
      </c>
      <c r="E10" s="33">
        <f>SUMIFS(Income!$E:$E,Income!$B:$B,MONTH(Overview!$A10),Income!$C:$C,Overview!E$4)</f>
        <v>5115</v>
      </c>
      <c r="F10" s="33">
        <f>SUMIFS(Income!$E:$E,Income!$B:$B,MONTH(Overview!$A10),Income!$C:$C,Overview!F$4)</f>
        <v>0</v>
      </c>
      <c r="G10" s="33">
        <f>SUMIFS(Income!$E:$E,Income!$B:$B,MONTH(Overview!$A10),Income!$C:$C,Overview!G$4)</f>
        <v>0</v>
      </c>
      <c r="H10" s="33">
        <f>SUMIFS(Income!$E:$E,Income!$B:$B,MONTH(Overview!$A10),Income!$C:$C,Overview!H$4)</f>
        <v>0</v>
      </c>
      <c r="I10" s="33">
        <f>SUMIFS(Income!$E:$E,Income!$B:$B,MONTH(Overview!$A10),Income!$C:$C,Overview!I$4)</f>
        <v>0</v>
      </c>
      <c r="J10" s="33">
        <f>SUMIFS(Income!$E:$E,Income!$B:$B,MONTH(Overview!$A10),Income!$C:$C,Overview!J$4)</f>
        <v>0</v>
      </c>
      <c r="K10" s="33">
        <f>SUMIFS(Income!$E:$E,Income!$B:$B,MONTH(Overview!$A10),Income!$C:$C,Overview!K$4)</f>
        <v>0</v>
      </c>
      <c r="L10" s="33">
        <f>SUMIFS(Income!$E:$E,Income!$B:$B,MONTH(Overview!$A10),Income!$C:$C,Overview!L$4)</f>
        <v>0</v>
      </c>
      <c r="M10" s="33">
        <f>SUMIFS(Income!$E:$E,Income!$B:$B,MONTH(Overview!$A10),Income!$C:$C,Overview!M$4)</f>
        <v>0</v>
      </c>
      <c r="N10" s="33">
        <f>SUMIFS(Income!$E:$E,Income!$B:$B,MONTH(Overview!$A10),Income!$C:$C,Overview!N$4)</f>
        <v>0</v>
      </c>
      <c r="O10" s="17"/>
    </row>
    <row r="11" spans="1:15">
      <c r="A11" s="16">
        <v>42552</v>
      </c>
      <c r="B11" s="19">
        <f>SUMIFS(Income!$E:$E,Income!$B:$B,MONTH(Overview!$A11),Income!$C:$C,Overview!B$4)</f>
        <v>1750</v>
      </c>
      <c r="C11" s="19">
        <f>SUMIFS(Income!$E:$E,Income!$B:$B,MONTH(Overview!$A11),Income!$C:$C,Overview!C$4)</f>
        <v>0</v>
      </c>
      <c r="D11" s="19">
        <f>SUMIFS(Income!$E:$E,Income!$B:$B,MONTH(Overview!$A11),Income!$C:$C,Overview!D$4)</f>
        <v>0</v>
      </c>
      <c r="E11" s="19">
        <f>SUMIFS(Income!$E:$E,Income!$B:$B,MONTH(Overview!$A11),Income!$C:$C,Overview!E$4)</f>
        <v>5440</v>
      </c>
      <c r="F11" s="19">
        <f>SUMIFS(Income!$E:$E,Income!$B:$B,MONTH(Overview!$A11),Income!$C:$C,Overview!F$4)</f>
        <v>0</v>
      </c>
      <c r="G11" s="19">
        <f>SUMIFS(Income!$E:$E,Income!$B:$B,MONTH(Overview!$A11),Income!$C:$C,Overview!G$4)</f>
        <v>0</v>
      </c>
      <c r="H11" s="19">
        <f>SUMIFS(Income!$E:$E,Income!$B:$B,MONTH(Overview!$A11),Income!$C:$C,Overview!H$4)</f>
        <v>0</v>
      </c>
      <c r="I11" s="19">
        <f>SUMIFS(Income!$E:$E,Income!$B:$B,MONTH(Overview!$A11),Income!$C:$C,Overview!I$4)</f>
        <v>0</v>
      </c>
      <c r="J11" s="19">
        <f>SUMIFS(Income!$E:$E,Income!$B:$B,MONTH(Overview!$A11),Income!$C:$C,Overview!J$4)</f>
        <v>0</v>
      </c>
      <c r="K11" s="19">
        <f>SUMIFS(Income!$E:$E,Income!$B:$B,MONTH(Overview!$A11),Income!$C:$C,Overview!K$4)</f>
        <v>0</v>
      </c>
      <c r="L11" s="19">
        <f>SUMIFS(Income!$E:$E,Income!$B:$B,MONTH(Overview!$A11),Income!$C:$C,Overview!L$4)</f>
        <v>0</v>
      </c>
      <c r="M11" s="19">
        <f>SUMIFS(Income!$E:$E,Income!$B:$B,MONTH(Overview!$A11),Income!$C:$C,Overview!M$4)</f>
        <v>0</v>
      </c>
      <c r="N11" s="19">
        <f>SUMIFS(Income!$E:$E,Income!$B:$B,MONTH(Overview!$A11),Income!$C:$C,Overview!N$4)</f>
        <v>0</v>
      </c>
      <c r="O11" s="17"/>
    </row>
    <row r="12" spans="1:15">
      <c r="A12" s="32">
        <v>42583</v>
      </c>
      <c r="B12" s="33">
        <f>SUMIFS(Income!$E:$E,Income!$B:$B,MONTH(Overview!$A12),Income!$C:$C,Overview!B$4)</f>
        <v>1750</v>
      </c>
      <c r="C12" s="33">
        <f>SUMIFS(Income!$E:$E,Income!$B:$B,MONTH(Overview!$A12),Income!$C:$C,Overview!C$4)</f>
        <v>0</v>
      </c>
      <c r="D12" s="33">
        <f>SUMIFS(Income!$E:$E,Income!$B:$B,MONTH(Overview!$A12),Income!$C:$C,Overview!D$4)</f>
        <v>0</v>
      </c>
      <c r="E12" s="33">
        <f>SUMIFS(Income!$E:$E,Income!$B:$B,MONTH(Overview!$A12),Income!$C:$C,Overview!E$4)</f>
        <v>6340.62</v>
      </c>
      <c r="F12" s="33">
        <f>SUMIFS(Income!$E:$E,Income!$B:$B,MONTH(Overview!$A12),Income!$C:$C,Overview!F$4)</f>
        <v>0</v>
      </c>
      <c r="G12" s="33">
        <f>SUMIFS(Income!$E:$E,Income!$B:$B,MONTH(Overview!$A12),Income!$C:$C,Overview!G$4)</f>
        <v>0</v>
      </c>
      <c r="H12" s="33">
        <f>SUMIFS(Income!$E:$E,Income!$B:$B,MONTH(Overview!$A12),Income!$C:$C,Overview!H$4)</f>
        <v>0</v>
      </c>
      <c r="I12" s="33">
        <f>SUMIFS(Income!$E:$E,Income!$B:$B,MONTH(Overview!$A12),Income!$C:$C,Overview!I$4)</f>
        <v>0</v>
      </c>
      <c r="J12" s="33">
        <f>SUMIFS(Income!$E:$E,Income!$B:$B,MONTH(Overview!$A12),Income!$C:$C,Overview!J$4)</f>
        <v>0</v>
      </c>
      <c r="K12" s="33">
        <f>SUMIFS(Income!$E:$E,Income!$B:$B,MONTH(Overview!$A12),Income!$C:$C,Overview!K$4)</f>
        <v>0</v>
      </c>
      <c r="L12" s="33">
        <f>SUMIFS(Income!$E:$E,Income!$B:$B,MONTH(Overview!$A12),Income!$C:$C,Overview!L$4)</f>
        <v>0</v>
      </c>
      <c r="M12" s="33">
        <f>SUMIFS(Income!$E:$E,Income!$B:$B,MONTH(Overview!$A12),Income!$C:$C,Overview!M$4)</f>
        <v>0</v>
      </c>
      <c r="N12" s="33">
        <f>SUMIFS(Income!$E:$E,Income!$B:$B,MONTH(Overview!$A12),Income!$C:$C,Overview!N$4)</f>
        <v>0</v>
      </c>
      <c r="O12" s="17"/>
    </row>
    <row r="13" spans="1:15">
      <c r="A13" s="16">
        <v>42614</v>
      </c>
      <c r="B13" s="19">
        <f>SUMIFS(Income!$E:$E,Income!$B:$B,MONTH(Overview!$A13),Income!$C:$C,Overview!B$4)</f>
        <v>1750</v>
      </c>
      <c r="C13" s="19">
        <f>SUMIFS(Income!$E:$E,Income!$B:$B,MONTH(Overview!$A13),Income!$C:$C,Overview!C$4)</f>
        <v>0</v>
      </c>
      <c r="D13" s="19">
        <f>SUMIFS(Income!$E:$E,Income!$B:$B,MONTH(Overview!$A13),Income!$C:$C,Overview!D$4)</f>
        <v>0</v>
      </c>
      <c r="E13" s="19">
        <f>SUMIFS(Income!$E:$E,Income!$B:$B,MONTH(Overview!$A13),Income!$C:$C,Overview!E$4)</f>
        <v>5015</v>
      </c>
      <c r="F13" s="19">
        <f>SUMIFS(Income!$E:$E,Income!$B:$B,MONTH(Overview!$A13),Income!$C:$C,Overview!F$4)</f>
        <v>0</v>
      </c>
      <c r="G13" s="19">
        <f>SUMIFS(Income!$E:$E,Income!$B:$B,MONTH(Overview!$A13),Income!$C:$C,Overview!G$4)</f>
        <v>0</v>
      </c>
      <c r="H13" s="19">
        <f>SUMIFS(Income!$E:$E,Income!$B:$B,MONTH(Overview!$A13),Income!$C:$C,Overview!H$4)</f>
        <v>0</v>
      </c>
      <c r="I13" s="19">
        <f>SUMIFS(Income!$E:$E,Income!$B:$B,MONTH(Overview!$A13),Income!$C:$C,Overview!I$4)</f>
        <v>0</v>
      </c>
      <c r="J13" s="19">
        <f>SUMIFS(Income!$E:$E,Income!$B:$B,MONTH(Overview!$A13),Income!$C:$C,Overview!J$4)</f>
        <v>0</v>
      </c>
      <c r="K13" s="19">
        <f>SUMIFS(Income!$E:$E,Income!$B:$B,MONTH(Overview!$A13),Income!$C:$C,Overview!K$4)</f>
        <v>0</v>
      </c>
      <c r="L13" s="19">
        <f>SUMIFS(Income!$E:$E,Income!$B:$B,MONTH(Overview!$A13),Income!$C:$C,Overview!L$4)</f>
        <v>0</v>
      </c>
      <c r="M13" s="19">
        <f>SUMIFS(Income!$E:$E,Income!$B:$B,MONTH(Overview!$A13),Income!$C:$C,Overview!M$4)</f>
        <v>0</v>
      </c>
      <c r="N13" s="19">
        <f>SUMIFS(Income!$E:$E,Income!$B:$B,MONTH(Overview!$A13),Income!$C:$C,Overview!N$4)</f>
        <v>0</v>
      </c>
      <c r="O13" s="17"/>
    </row>
    <row r="14" spans="1:15">
      <c r="A14" s="32">
        <v>42644</v>
      </c>
      <c r="B14" s="33">
        <f>SUMIFS(Income!$E:$E,Income!$B:$B,MONTH(Overview!$A14),Income!$C:$C,Overview!B$4)</f>
        <v>1987.5</v>
      </c>
      <c r="C14" s="33">
        <f>SUMIFS(Income!$E:$E,Income!$B:$B,MONTH(Overview!$A14),Income!$C:$C,Overview!C$4)</f>
        <v>0</v>
      </c>
      <c r="D14" s="33">
        <f>SUMIFS(Income!$E:$E,Income!$B:$B,MONTH(Overview!$A14),Income!$C:$C,Overview!D$4)</f>
        <v>0</v>
      </c>
      <c r="E14" s="33">
        <f>SUMIFS(Income!$E:$E,Income!$B:$B,MONTH(Overview!$A14),Income!$C:$C,Overview!E$4)</f>
        <v>5399</v>
      </c>
      <c r="F14" s="33">
        <f>SUMIFS(Income!$E:$E,Income!$B:$B,MONTH(Overview!$A14),Income!$C:$C,Overview!F$4)</f>
        <v>0</v>
      </c>
      <c r="G14" s="33">
        <f>SUMIFS(Income!$E:$E,Income!$B:$B,MONTH(Overview!$A14),Income!$C:$C,Overview!G$4)</f>
        <v>0</v>
      </c>
      <c r="H14" s="33">
        <f>SUMIFS(Income!$E:$E,Income!$B:$B,MONTH(Overview!$A14),Income!$C:$C,Overview!H$4)</f>
        <v>0</v>
      </c>
      <c r="I14" s="33">
        <f>SUMIFS(Income!$E:$E,Income!$B:$B,MONTH(Overview!$A14),Income!$C:$C,Overview!I$4)</f>
        <v>0</v>
      </c>
      <c r="J14" s="33">
        <f>SUMIFS(Income!$E:$E,Income!$B:$B,MONTH(Overview!$A14),Income!$C:$C,Overview!J$4)</f>
        <v>0</v>
      </c>
      <c r="K14" s="33">
        <f>SUMIFS(Income!$E:$E,Income!$B:$B,MONTH(Overview!$A14),Income!$C:$C,Overview!K$4)</f>
        <v>0</v>
      </c>
      <c r="L14" s="33">
        <f>SUMIFS(Income!$E:$E,Income!$B:$B,MONTH(Overview!$A14),Income!$C:$C,Overview!L$4)</f>
        <v>0</v>
      </c>
      <c r="M14" s="33">
        <f>SUMIFS(Income!$E:$E,Income!$B:$B,MONTH(Overview!$A14),Income!$C:$C,Overview!M$4)</f>
        <v>0</v>
      </c>
      <c r="N14" s="33">
        <f>SUMIFS(Income!$E:$E,Income!$B:$B,MONTH(Overview!$A14),Income!$C:$C,Overview!N$4)</f>
        <v>0</v>
      </c>
      <c r="O14" s="17"/>
    </row>
    <row r="15" spans="1:15">
      <c r="A15" s="16">
        <v>42675</v>
      </c>
      <c r="B15" s="19">
        <f>SUMIFS(Income!$E:$E,Income!$B:$B,MONTH(Overview!$A15),Income!$C:$C,Overview!B$4)</f>
        <v>2700</v>
      </c>
      <c r="C15" s="19">
        <f>SUMIFS(Income!$E:$E,Income!$B:$B,MONTH(Overview!$A15),Income!$C:$C,Overview!C$4)</f>
        <v>0</v>
      </c>
      <c r="D15" s="19">
        <f>SUMIFS(Income!$E:$E,Income!$B:$B,MONTH(Overview!$A15),Income!$C:$C,Overview!D$4)</f>
        <v>0</v>
      </c>
      <c r="E15" s="19">
        <f>SUMIFS(Income!$E:$E,Income!$B:$B,MONTH(Overview!$A15),Income!$C:$C,Overview!E$4)</f>
        <v>6015</v>
      </c>
      <c r="F15" s="19">
        <f>SUMIFS(Income!$E:$E,Income!$B:$B,MONTH(Overview!$A15),Income!$C:$C,Overview!F$4)</f>
        <v>0</v>
      </c>
      <c r="G15" s="19">
        <f>SUMIFS(Income!$E:$E,Income!$B:$B,MONTH(Overview!$A15),Income!$C:$C,Overview!G$4)</f>
        <v>0</v>
      </c>
      <c r="H15" s="19">
        <f>SUMIFS(Income!$E:$E,Income!$B:$B,MONTH(Overview!$A15),Income!$C:$C,Overview!H$4)</f>
        <v>0</v>
      </c>
      <c r="I15" s="19">
        <f>SUMIFS(Income!$E:$E,Income!$B:$B,MONTH(Overview!$A15),Income!$C:$C,Overview!I$4)</f>
        <v>0</v>
      </c>
      <c r="J15" s="19">
        <f>SUMIFS(Income!$E:$E,Income!$B:$B,MONTH(Overview!$A15),Income!$C:$C,Overview!J$4)</f>
        <v>0</v>
      </c>
      <c r="K15" s="19">
        <f>SUMIFS(Income!$E:$E,Income!$B:$B,MONTH(Overview!$A15),Income!$C:$C,Overview!K$4)</f>
        <v>0</v>
      </c>
      <c r="L15" s="19">
        <f>SUMIFS(Income!$E:$E,Income!$B:$B,MONTH(Overview!$A15),Income!$C:$C,Overview!L$4)</f>
        <v>0</v>
      </c>
      <c r="M15" s="19">
        <f>SUMIFS(Income!$E:$E,Income!$B:$B,MONTH(Overview!$A15),Income!$C:$C,Overview!M$4)</f>
        <v>0</v>
      </c>
      <c r="N15" s="19">
        <f>SUMIFS(Income!$E:$E,Income!$B:$B,MONTH(Overview!$A15),Income!$C:$C,Overview!N$4)</f>
        <v>0</v>
      </c>
      <c r="O15" s="17"/>
    </row>
    <row r="16" spans="1:15">
      <c r="A16" s="32">
        <v>42705</v>
      </c>
      <c r="B16" s="33">
        <f>SUMIFS(Income!$E:$E,Income!$B:$B,MONTH(Overview!$A16),Income!$C:$C,Overview!B$4)</f>
        <v>2700</v>
      </c>
      <c r="C16" s="33">
        <f>SUMIFS(Income!$E:$E,Income!$B:$B,MONTH(Overview!$A16),Income!$C:$C,Overview!C$4)</f>
        <v>0</v>
      </c>
      <c r="D16" s="33">
        <f>SUMIFS(Income!$E:$E,Income!$B:$B,MONTH(Overview!$A16),Income!$C:$C,Overview!D$4)</f>
        <v>0</v>
      </c>
      <c r="E16" s="33">
        <f>SUMIFS(Income!$E:$E,Income!$B:$B,MONTH(Overview!$A16),Income!$C:$C,Overview!E$4)</f>
        <v>5615</v>
      </c>
      <c r="F16" s="33">
        <f>SUMIFS(Income!$E:$E,Income!$B:$B,MONTH(Overview!$A16),Income!$C:$C,Overview!F$4)</f>
        <v>0</v>
      </c>
      <c r="G16" s="33">
        <f>SUMIFS(Income!$E:$E,Income!$B:$B,MONTH(Overview!$A16),Income!$C:$C,Overview!G$4)</f>
        <v>0</v>
      </c>
      <c r="H16" s="33">
        <f>SUMIFS(Income!$E:$E,Income!$B:$B,MONTH(Overview!$A16),Income!$C:$C,Overview!H$4)</f>
        <v>0</v>
      </c>
      <c r="I16" s="33">
        <f>SUMIFS(Income!$E:$E,Income!$B:$B,MONTH(Overview!$A16),Income!$C:$C,Overview!I$4)</f>
        <v>0</v>
      </c>
      <c r="J16" s="33">
        <f>SUMIFS(Income!$E:$E,Income!$B:$B,MONTH(Overview!$A16),Income!$C:$C,Overview!J$4)</f>
        <v>0</v>
      </c>
      <c r="K16" s="33">
        <f>SUMIFS(Income!$E:$E,Income!$B:$B,MONTH(Overview!$A16),Income!$C:$C,Overview!K$4)</f>
        <v>0</v>
      </c>
      <c r="L16" s="33">
        <f>SUMIFS(Income!$E:$E,Income!$B:$B,MONTH(Overview!$A16),Income!$C:$C,Overview!L$4)</f>
        <v>0</v>
      </c>
      <c r="M16" s="33">
        <f>SUMIFS(Income!$E:$E,Income!$B:$B,MONTH(Overview!$A16),Income!$C:$C,Overview!M$4)</f>
        <v>0</v>
      </c>
      <c r="N16" s="33">
        <f>SUMIFS(Income!$E:$E,Income!$B:$B,MONTH(Overview!$A16),Income!$C:$C,Overview!N$4)</f>
        <v>0</v>
      </c>
      <c r="O16" s="17"/>
    </row>
    <row r="17" spans="1:14">
      <c r="A17" s="1" t="s">
        <v>7</v>
      </c>
      <c r="B17" s="20">
        <f t="shared" ref="B17:N17" si="0">SUM(B5:B16)</f>
        <v>18005.169999999998</v>
      </c>
      <c r="C17" s="20">
        <f t="shared" si="0"/>
        <v>0</v>
      </c>
      <c r="D17" s="20">
        <f t="shared" si="0"/>
        <v>0</v>
      </c>
      <c r="E17" s="20">
        <f t="shared" si="0"/>
        <v>63397.01</v>
      </c>
      <c r="F17" s="20">
        <f t="shared" si="0"/>
        <v>0</v>
      </c>
      <c r="G17" s="20">
        <f t="shared" si="0"/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0">
        <f t="shared" si="0"/>
        <v>0</v>
      </c>
      <c r="L17" s="20">
        <f t="shared" si="0"/>
        <v>0</v>
      </c>
      <c r="M17" s="20">
        <f t="shared" si="0"/>
        <v>0</v>
      </c>
      <c r="N17" s="20">
        <f t="shared" si="0"/>
        <v>0</v>
      </c>
    </row>
    <row r="19" spans="1:14">
      <c r="A19" s="1" t="s">
        <v>8</v>
      </c>
      <c r="B19" s="26"/>
      <c r="C19" s="27"/>
      <c r="D19" s="27"/>
      <c r="E19" s="26"/>
      <c r="F19" s="27"/>
      <c r="G19" s="27"/>
      <c r="H19" s="27"/>
      <c r="I19" s="27"/>
      <c r="J19" s="27"/>
      <c r="K19" s="27"/>
      <c r="L19" s="27"/>
      <c r="M19" s="27"/>
      <c r="N19" s="27"/>
    </row>
    <row r="20" spans="1:14" ht="16.2" thickBot="1">
      <c r="A20" s="21" t="s">
        <v>115</v>
      </c>
      <c r="B20" s="23" t="s">
        <v>30</v>
      </c>
      <c r="C20" s="23" t="s">
        <v>1</v>
      </c>
      <c r="D20" s="23" t="s">
        <v>2</v>
      </c>
      <c r="E20" s="22" t="s">
        <v>31</v>
      </c>
      <c r="F20" s="22" t="s">
        <v>135</v>
      </c>
      <c r="G20" s="22" t="s">
        <v>136</v>
      </c>
      <c r="H20" s="22" t="s">
        <v>3</v>
      </c>
      <c r="I20" s="22" t="s">
        <v>4</v>
      </c>
      <c r="J20" s="22" t="s">
        <v>5</v>
      </c>
      <c r="K20" s="22" t="s">
        <v>137</v>
      </c>
      <c r="L20" s="22" t="s">
        <v>138</v>
      </c>
      <c r="M20" s="22" t="s">
        <v>139</v>
      </c>
      <c r="N20" s="22" t="s">
        <v>140</v>
      </c>
    </row>
    <row r="21" spans="1:14">
      <c r="A21" s="34" t="s">
        <v>9</v>
      </c>
      <c r="B21" s="35">
        <f>SUMIFS(Expenses!$E:$E,Expenses!$C:$C,B$20,Expenses!$D:$D,Overview!$A21)</f>
        <v>0</v>
      </c>
      <c r="C21" s="35">
        <f>SUMIFS(Expenses!$E:$E,Expenses!$C:$C,C$20,Expenses!$D:$D,Overview!$A21)</f>
        <v>0</v>
      </c>
      <c r="D21" s="35">
        <f>SUMIFS(Expenses!$E:$E,Expenses!$C:$C,D$20,Expenses!$D:$D,Overview!$A21)</f>
        <v>0</v>
      </c>
      <c r="E21" s="35">
        <f>SUMIFS(Expenses!$E:$E,Expenses!$C:$C,E$20,Expenses!$D:$D,Overview!$A21)</f>
        <v>0</v>
      </c>
      <c r="F21" s="35">
        <f>SUMIFS(Expenses!$E:$E,Expenses!$C:$C,F$20,Expenses!$D:$D,Overview!$A21)</f>
        <v>0</v>
      </c>
      <c r="G21" s="35">
        <f>SUMIFS(Expenses!$E:$E,Expenses!$C:$C,G$20,Expenses!$D:$D,Overview!$A21)</f>
        <v>0</v>
      </c>
      <c r="H21" s="35">
        <f>SUMIFS(Expenses!$E:$E,Expenses!$C:$C,H$20,Expenses!$D:$D,Overview!$A21)</f>
        <v>0</v>
      </c>
      <c r="I21" s="35">
        <f>SUMIFS(Expenses!$E:$E,Expenses!$C:$C,I$20,Expenses!$D:$D,Overview!$A21)</f>
        <v>0</v>
      </c>
      <c r="J21" s="35">
        <f>SUMIFS(Expenses!$E:$E,Expenses!$C:$C,J$20,Expenses!$D:$D,Overview!$A21)</f>
        <v>0</v>
      </c>
      <c r="K21" s="35">
        <f>SUMIFS(Expenses!$E:$E,Expenses!$C:$C,K$20,Expenses!$D:$D,Overview!$A21)</f>
        <v>0</v>
      </c>
      <c r="L21" s="35">
        <f>SUMIFS(Expenses!$E:$E,Expenses!$C:$C,L$20,Expenses!$D:$D,Overview!$A21)</f>
        <v>0</v>
      </c>
      <c r="M21" s="35">
        <f>SUMIFS(Expenses!$E:$E,Expenses!$C:$C,M$20,Expenses!$D:$D,Overview!$A21)</f>
        <v>0</v>
      </c>
      <c r="N21" s="35">
        <f>SUMIFS(Expenses!$E:$E,Expenses!$C:$C,N$20,Expenses!$D:$D,Overview!$A21)</f>
        <v>0</v>
      </c>
    </row>
    <row r="22" spans="1:14">
      <c r="A22" s="34" t="s">
        <v>11</v>
      </c>
      <c r="B22" s="35">
        <f>SUMIFS(Expenses!$E:$E,Expenses!$C:$C,B$20,Expenses!$D:$D,Overview!$A22)</f>
        <v>0</v>
      </c>
      <c r="C22" s="35">
        <f>SUMIFS(Expenses!$E:$E,Expenses!$C:$C,C$20,Expenses!$D:$D,Overview!$A22)</f>
        <v>0</v>
      </c>
      <c r="D22" s="35">
        <f>SUMIFS(Expenses!$E:$E,Expenses!$C:$C,D$20,Expenses!$D:$D,Overview!$A22)</f>
        <v>0</v>
      </c>
      <c r="E22" s="35">
        <f>SUMIFS(Expenses!$E:$E,Expenses!$C:$C,E$20,Expenses!$D:$D,Overview!$A22)</f>
        <v>0</v>
      </c>
      <c r="F22" s="35">
        <f>SUMIFS(Expenses!$E:$E,Expenses!$C:$C,F$20,Expenses!$D:$D,Overview!$A22)</f>
        <v>0</v>
      </c>
      <c r="G22" s="35">
        <f>SUMIFS(Expenses!$E:$E,Expenses!$C:$C,G$20,Expenses!$D:$D,Overview!$A22)</f>
        <v>0</v>
      </c>
      <c r="H22" s="35">
        <f>SUMIFS(Expenses!$E:$E,Expenses!$C:$C,H$20,Expenses!$D:$D,Overview!$A22)</f>
        <v>0</v>
      </c>
      <c r="I22" s="35">
        <f>SUMIFS(Expenses!$E:$E,Expenses!$C:$C,I$20,Expenses!$D:$D,Overview!$A22)</f>
        <v>0</v>
      </c>
      <c r="J22" s="35">
        <f>SUMIFS(Expenses!$E:$E,Expenses!$C:$C,J$20,Expenses!$D:$D,Overview!$A22)</f>
        <v>0</v>
      </c>
      <c r="K22" s="35">
        <f>SUMIFS(Expenses!$E:$E,Expenses!$C:$C,K$20,Expenses!$D:$D,Overview!$A22)</f>
        <v>0</v>
      </c>
      <c r="L22" s="35">
        <f>SUMIFS(Expenses!$E:$E,Expenses!$C:$C,L$20,Expenses!$D:$D,Overview!$A22)</f>
        <v>0</v>
      </c>
      <c r="M22" s="35">
        <f>SUMIFS(Expenses!$E:$E,Expenses!$C:$C,M$20,Expenses!$D:$D,Overview!$A22)</f>
        <v>0</v>
      </c>
      <c r="N22" s="35">
        <f>SUMIFS(Expenses!$E:$E,Expenses!$C:$C,N$20,Expenses!$D:$D,Overview!$A22)</f>
        <v>0</v>
      </c>
    </row>
    <row r="23" spans="1:14">
      <c r="A23" s="34" t="s">
        <v>28</v>
      </c>
      <c r="B23" s="35">
        <f>SUMIFS(Expenses!$E:$E,Expenses!$C:$C,B$20,Expenses!$D:$D,Overview!$A23)</f>
        <v>0</v>
      </c>
      <c r="C23" s="35">
        <f>SUMIFS(Expenses!$E:$E,Expenses!$C:$C,C$20,Expenses!$D:$D,Overview!$A23)</f>
        <v>0</v>
      </c>
      <c r="D23" s="35">
        <f>SUMIFS(Expenses!$E:$E,Expenses!$C:$C,D$20,Expenses!$D:$D,Overview!$A23)</f>
        <v>0</v>
      </c>
      <c r="E23" s="35">
        <f>SUMIFS(Expenses!$E:$E,Expenses!$C:$C,E$20,Expenses!$D:$D,Overview!$A23)</f>
        <v>0</v>
      </c>
      <c r="F23" s="35">
        <f>SUMIFS(Expenses!$E:$E,Expenses!$C:$C,F$20,Expenses!$D:$D,Overview!$A23)</f>
        <v>0</v>
      </c>
      <c r="G23" s="35">
        <f>SUMIFS(Expenses!$E:$E,Expenses!$C:$C,G$20,Expenses!$D:$D,Overview!$A23)</f>
        <v>0</v>
      </c>
      <c r="H23" s="35">
        <f>SUMIFS(Expenses!$E:$E,Expenses!$C:$C,H$20,Expenses!$D:$D,Overview!$A23)</f>
        <v>0</v>
      </c>
      <c r="I23" s="35">
        <f>SUMIFS(Expenses!$E:$E,Expenses!$C:$C,I$20,Expenses!$D:$D,Overview!$A23)</f>
        <v>0</v>
      </c>
      <c r="J23" s="35">
        <f>SUMIFS(Expenses!$E:$E,Expenses!$C:$C,J$20,Expenses!$D:$D,Overview!$A23)</f>
        <v>0</v>
      </c>
      <c r="K23" s="35">
        <f>SUMIFS(Expenses!$E:$E,Expenses!$C:$C,K$20,Expenses!$D:$D,Overview!$A23)</f>
        <v>0</v>
      </c>
      <c r="L23" s="35">
        <f>SUMIFS(Expenses!$E:$E,Expenses!$C:$C,L$20,Expenses!$D:$D,Overview!$A23)</f>
        <v>0</v>
      </c>
      <c r="M23" s="35">
        <f>SUMIFS(Expenses!$E:$E,Expenses!$C:$C,M$20,Expenses!$D:$D,Overview!$A23)</f>
        <v>0</v>
      </c>
      <c r="N23" s="35">
        <f>SUMIFS(Expenses!$E:$E,Expenses!$C:$C,N$20,Expenses!$D:$D,Overview!$A23)</f>
        <v>0</v>
      </c>
    </row>
    <row r="24" spans="1:14">
      <c r="A24" s="34" t="s">
        <v>13</v>
      </c>
      <c r="B24" s="35">
        <f>SUMIFS(Expenses!$E:$E,Expenses!$C:$C,B$20,Expenses!$D:$D,Overview!$A24)</f>
        <v>0</v>
      </c>
      <c r="C24" s="35">
        <f>SUMIFS(Expenses!$E:$E,Expenses!$C:$C,C$20,Expenses!$D:$D,Overview!$A24)</f>
        <v>0</v>
      </c>
      <c r="D24" s="35">
        <f>SUMIFS(Expenses!$E:$E,Expenses!$C:$C,D$20,Expenses!$D:$D,Overview!$A24)</f>
        <v>0</v>
      </c>
      <c r="E24" s="35">
        <f>SUMIFS(Expenses!$E:$E,Expenses!$C:$C,E$20,Expenses!$D:$D,Overview!$A24)</f>
        <v>2078.2399999999998</v>
      </c>
      <c r="F24" s="35">
        <f>SUMIFS(Expenses!$E:$E,Expenses!$C:$C,F$20,Expenses!$D:$D,Overview!$A24)</f>
        <v>0</v>
      </c>
      <c r="G24" s="35">
        <f>SUMIFS(Expenses!$E:$E,Expenses!$C:$C,G$20,Expenses!$D:$D,Overview!$A24)</f>
        <v>0</v>
      </c>
      <c r="H24" s="35">
        <f>SUMIFS(Expenses!$E:$E,Expenses!$C:$C,H$20,Expenses!$D:$D,Overview!$A24)</f>
        <v>0</v>
      </c>
      <c r="I24" s="35">
        <f>SUMIFS(Expenses!$E:$E,Expenses!$C:$C,I$20,Expenses!$D:$D,Overview!$A24)</f>
        <v>0</v>
      </c>
      <c r="J24" s="35">
        <f>SUMIFS(Expenses!$E:$E,Expenses!$C:$C,J$20,Expenses!$D:$D,Overview!$A24)</f>
        <v>0</v>
      </c>
      <c r="K24" s="35">
        <f>SUMIFS(Expenses!$E:$E,Expenses!$C:$C,K$20,Expenses!$D:$D,Overview!$A24)</f>
        <v>0</v>
      </c>
      <c r="L24" s="35">
        <f>SUMIFS(Expenses!$E:$E,Expenses!$C:$C,L$20,Expenses!$D:$D,Overview!$A24)</f>
        <v>0</v>
      </c>
      <c r="M24" s="35">
        <f>SUMIFS(Expenses!$E:$E,Expenses!$C:$C,M$20,Expenses!$D:$D,Overview!$A24)</f>
        <v>0</v>
      </c>
      <c r="N24" s="35">
        <f>SUMIFS(Expenses!$E:$E,Expenses!$C:$C,N$20,Expenses!$D:$D,Overview!$A24)</f>
        <v>0</v>
      </c>
    </row>
    <row r="25" spans="1:14">
      <c r="A25" s="34" t="s">
        <v>14</v>
      </c>
      <c r="B25" s="35">
        <f>SUMIFS(Expenses!$E:$E,Expenses!$C:$C,B$20,Expenses!$D:$D,Overview!$A25)</f>
        <v>0</v>
      </c>
      <c r="C25" s="35">
        <f>SUMIFS(Expenses!$E:$E,Expenses!$C:$C,C$20,Expenses!$D:$D,Overview!$A25)</f>
        <v>0</v>
      </c>
      <c r="D25" s="35">
        <f>SUMIFS(Expenses!$E:$E,Expenses!$C:$C,D$20,Expenses!$D:$D,Overview!$A25)</f>
        <v>0</v>
      </c>
      <c r="E25" s="35">
        <f>SUMIFS(Expenses!$E:$E,Expenses!$C:$C,E$20,Expenses!$D:$D,Overview!$A25)</f>
        <v>477.58</v>
      </c>
      <c r="F25" s="35">
        <f>SUMIFS(Expenses!$E:$E,Expenses!$C:$C,F$20,Expenses!$D:$D,Overview!$A25)</f>
        <v>0</v>
      </c>
      <c r="G25" s="35">
        <f>SUMIFS(Expenses!$E:$E,Expenses!$C:$C,G$20,Expenses!$D:$D,Overview!$A25)</f>
        <v>0</v>
      </c>
      <c r="H25" s="35">
        <f>SUMIFS(Expenses!$E:$E,Expenses!$C:$C,H$20,Expenses!$D:$D,Overview!$A25)</f>
        <v>0</v>
      </c>
      <c r="I25" s="35">
        <f>SUMIFS(Expenses!$E:$E,Expenses!$C:$C,I$20,Expenses!$D:$D,Overview!$A25)</f>
        <v>0</v>
      </c>
      <c r="J25" s="35">
        <f>SUMIFS(Expenses!$E:$E,Expenses!$C:$C,J$20,Expenses!$D:$D,Overview!$A25)</f>
        <v>0</v>
      </c>
      <c r="K25" s="35">
        <f>SUMIFS(Expenses!$E:$E,Expenses!$C:$C,K$20,Expenses!$D:$D,Overview!$A25)</f>
        <v>0</v>
      </c>
      <c r="L25" s="35">
        <f>SUMIFS(Expenses!$E:$E,Expenses!$C:$C,L$20,Expenses!$D:$D,Overview!$A25)</f>
        <v>0</v>
      </c>
      <c r="M25" s="35">
        <f>SUMIFS(Expenses!$E:$E,Expenses!$C:$C,M$20,Expenses!$D:$D,Overview!$A25)</f>
        <v>0</v>
      </c>
      <c r="N25" s="35">
        <f>SUMIFS(Expenses!$E:$E,Expenses!$C:$C,N$20,Expenses!$D:$D,Overview!$A25)</f>
        <v>0</v>
      </c>
    </row>
    <row r="26" spans="1:14">
      <c r="A26" s="34" t="s">
        <v>29</v>
      </c>
      <c r="B26" s="35">
        <f>SUMIFS(Expenses!$E:$E,Expenses!$C:$C,B$20,Expenses!$D:$D,Overview!$A26)</f>
        <v>0</v>
      </c>
      <c r="C26" s="35">
        <f>SUMIFS(Expenses!$E:$E,Expenses!$C:$C,C$20,Expenses!$D:$D,Overview!$A26)</f>
        <v>0</v>
      </c>
      <c r="D26" s="35">
        <f>SUMIFS(Expenses!$E:$E,Expenses!$C:$C,D$20,Expenses!$D:$D,Overview!$A26)</f>
        <v>0</v>
      </c>
      <c r="E26" s="35">
        <f>SUMIFS(Expenses!$E:$E,Expenses!$C:$C,E$20,Expenses!$D:$D,Overview!$A26)</f>
        <v>0</v>
      </c>
      <c r="F26" s="35">
        <f>SUMIFS(Expenses!$E:$E,Expenses!$C:$C,F$20,Expenses!$D:$D,Overview!$A26)</f>
        <v>0</v>
      </c>
      <c r="G26" s="35">
        <f>SUMIFS(Expenses!$E:$E,Expenses!$C:$C,G$20,Expenses!$D:$D,Overview!$A26)</f>
        <v>0</v>
      </c>
      <c r="H26" s="35">
        <f>SUMIFS(Expenses!$E:$E,Expenses!$C:$C,H$20,Expenses!$D:$D,Overview!$A26)</f>
        <v>0</v>
      </c>
      <c r="I26" s="35">
        <f>SUMIFS(Expenses!$E:$E,Expenses!$C:$C,I$20,Expenses!$D:$D,Overview!$A26)</f>
        <v>0</v>
      </c>
      <c r="J26" s="35">
        <f>SUMIFS(Expenses!$E:$E,Expenses!$C:$C,J$20,Expenses!$D:$D,Overview!$A26)</f>
        <v>0</v>
      </c>
      <c r="K26" s="35">
        <f>SUMIFS(Expenses!$E:$E,Expenses!$C:$C,K$20,Expenses!$D:$D,Overview!$A26)</f>
        <v>0</v>
      </c>
      <c r="L26" s="35">
        <f>SUMIFS(Expenses!$E:$E,Expenses!$C:$C,L$20,Expenses!$D:$D,Overview!$A26)</f>
        <v>0</v>
      </c>
      <c r="M26" s="35">
        <f>SUMIFS(Expenses!$E:$E,Expenses!$C:$C,M$20,Expenses!$D:$D,Overview!$A26)</f>
        <v>0</v>
      </c>
      <c r="N26" s="35">
        <f>SUMIFS(Expenses!$E:$E,Expenses!$C:$C,N$20,Expenses!$D:$D,Overview!$A26)</f>
        <v>0</v>
      </c>
    </row>
    <row r="27" spans="1:14">
      <c r="A27" s="34" t="s">
        <v>12</v>
      </c>
      <c r="B27" s="35">
        <f>SUMIFS(Expenses!$E:$E,Expenses!$C:$C,B$20,Expenses!$D:$D,Overview!$A27)</f>
        <v>0</v>
      </c>
      <c r="C27" s="35">
        <f>SUMIFS(Expenses!$E:$E,Expenses!$C:$C,C$20,Expenses!$D:$D,Overview!$A27)</f>
        <v>0</v>
      </c>
      <c r="D27" s="35">
        <f>SUMIFS(Expenses!$E:$E,Expenses!$C:$C,D$20,Expenses!$D:$D,Overview!$A27)</f>
        <v>0</v>
      </c>
      <c r="E27" s="35">
        <f>SUMIFS(Expenses!$E:$E,Expenses!$C:$C,E$20,Expenses!$D:$D,Overview!$A27)</f>
        <v>0</v>
      </c>
      <c r="F27" s="35">
        <f>SUMIFS(Expenses!$E:$E,Expenses!$C:$C,F$20,Expenses!$D:$D,Overview!$A27)</f>
        <v>0</v>
      </c>
      <c r="G27" s="35">
        <f>SUMIFS(Expenses!$E:$E,Expenses!$C:$C,G$20,Expenses!$D:$D,Overview!$A27)</f>
        <v>0</v>
      </c>
      <c r="H27" s="35">
        <f>SUMIFS(Expenses!$E:$E,Expenses!$C:$C,H$20,Expenses!$D:$D,Overview!$A27)</f>
        <v>0</v>
      </c>
      <c r="I27" s="35">
        <f>SUMIFS(Expenses!$E:$E,Expenses!$C:$C,I$20,Expenses!$D:$D,Overview!$A27)</f>
        <v>0</v>
      </c>
      <c r="J27" s="35">
        <f>SUMIFS(Expenses!$E:$E,Expenses!$C:$C,J$20,Expenses!$D:$D,Overview!$A27)</f>
        <v>0</v>
      </c>
      <c r="K27" s="35">
        <f>SUMIFS(Expenses!$E:$E,Expenses!$C:$C,K$20,Expenses!$D:$D,Overview!$A27)</f>
        <v>0</v>
      </c>
      <c r="L27" s="35">
        <f>SUMIFS(Expenses!$E:$E,Expenses!$C:$C,L$20,Expenses!$D:$D,Overview!$A27)</f>
        <v>0</v>
      </c>
      <c r="M27" s="35">
        <f>SUMIFS(Expenses!$E:$E,Expenses!$C:$C,M$20,Expenses!$D:$D,Overview!$A27)</f>
        <v>0</v>
      </c>
      <c r="N27" s="35">
        <f>SUMIFS(Expenses!$E:$E,Expenses!$C:$C,N$20,Expenses!$D:$D,Overview!$A27)</f>
        <v>0</v>
      </c>
    </row>
    <row r="28" spans="1:14">
      <c r="A28" s="34" t="s">
        <v>10</v>
      </c>
      <c r="B28" s="35">
        <f>SUMIFS(Expenses!$E:$E,Expenses!$C:$C,B$20,Expenses!$D:$D,Overview!$A28)</f>
        <v>0</v>
      </c>
      <c r="C28" s="35">
        <f>SUMIFS(Expenses!$E:$E,Expenses!$C:$C,C$20,Expenses!$D:$D,Overview!$A28)</f>
        <v>0</v>
      </c>
      <c r="D28" s="35">
        <f>SUMIFS(Expenses!$E:$E,Expenses!$C:$C,D$20,Expenses!$D:$D,Overview!$A28)</f>
        <v>0</v>
      </c>
      <c r="E28" s="35">
        <f>SUMIFS(Expenses!$E:$E,Expenses!$C:$C,E$20,Expenses!$D:$D,Overview!$A28)</f>
        <v>0</v>
      </c>
      <c r="F28" s="35">
        <f>SUMIFS(Expenses!$E:$E,Expenses!$C:$C,F$20,Expenses!$D:$D,Overview!$A28)</f>
        <v>0</v>
      </c>
      <c r="G28" s="35">
        <f>SUMIFS(Expenses!$E:$E,Expenses!$C:$C,G$20,Expenses!$D:$D,Overview!$A28)</f>
        <v>0</v>
      </c>
      <c r="H28" s="35">
        <f>SUMIFS(Expenses!$E:$E,Expenses!$C:$C,H$20,Expenses!$D:$D,Overview!$A28)</f>
        <v>0</v>
      </c>
      <c r="I28" s="35">
        <f>SUMIFS(Expenses!$E:$E,Expenses!$C:$C,I$20,Expenses!$D:$D,Overview!$A28)</f>
        <v>0</v>
      </c>
      <c r="J28" s="35">
        <f>SUMIFS(Expenses!$E:$E,Expenses!$C:$C,J$20,Expenses!$D:$D,Overview!$A28)</f>
        <v>0</v>
      </c>
      <c r="K28" s="35">
        <f>SUMIFS(Expenses!$E:$E,Expenses!$C:$C,K$20,Expenses!$D:$D,Overview!$A28)</f>
        <v>0</v>
      </c>
      <c r="L28" s="35">
        <f>SUMIFS(Expenses!$E:$E,Expenses!$C:$C,L$20,Expenses!$D:$D,Overview!$A28)</f>
        <v>0</v>
      </c>
      <c r="M28" s="35">
        <f>SUMIFS(Expenses!$E:$E,Expenses!$C:$C,M$20,Expenses!$D:$D,Overview!$A28)</f>
        <v>0</v>
      </c>
      <c r="N28" s="35">
        <f>SUMIFS(Expenses!$E:$E,Expenses!$C:$C,N$20,Expenses!$D:$D,Overview!$A28)</f>
        <v>0</v>
      </c>
    </row>
    <row r="29" spans="1:14">
      <c r="A29" s="34" t="s">
        <v>23</v>
      </c>
      <c r="B29" s="35">
        <f>SUMIFS(Expenses!$E:$E,Expenses!$C:$C,B$20,Expenses!$D:$D,Overview!$A29)</f>
        <v>0</v>
      </c>
      <c r="C29" s="35">
        <f>SUMIFS(Expenses!$E:$E,Expenses!$C:$C,C$20,Expenses!$D:$D,Overview!$A29)</f>
        <v>0</v>
      </c>
      <c r="D29" s="35">
        <f>SUMIFS(Expenses!$E:$E,Expenses!$C:$C,D$20,Expenses!$D:$D,Overview!$A29)</f>
        <v>0</v>
      </c>
      <c r="E29" s="35">
        <f>SUMIFS(Expenses!$E:$E,Expenses!$C:$C,E$20,Expenses!$D:$D,Overview!$A29)</f>
        <v>219.98</v>
      </c>
      <c r="F29" s="35">
        <f>SUMIFS(Expenses!$E:$E,Expenses!$C:$C,F$20,Expenses!$D:$D,Overview!$A29)</f>
        <v>0</v>
      </c>
      <c r="G29" s="35">
        <f>SUMIFS(Expenses!$E:$E,Expenses!$C:$C,G$20,Expenses!$D:$D,Overview!$A29)</f>
        <v>0</v>
      </c>
      <c r="H29" s="35">
        <f>SUMIFS(Expenses!$E:$E,Expenses!$C:$C,H$20,Expenses!$D:$D,Overview!$A29)</f>
        <v>125</v>
      </c>
      <c r="I29" s="35">
        <f>SUMIFS(Expenses!$E:$E,Expenses!$C:$C,I$20,Expenses!$D:$D,Overview!$A29)</f>
        <v>0</v>
      </c>
      <c r="J29" s="35">
        <f>SUMIFS(Expenses!$E:$E,Expenses!$C:$C,J$20,Expenses!$D:$D,Overview!$A29)</f>
        <v>0</v>
      </c>
      <c r="K29" s="35">
        <f>SUMIFS(Expenses!$E:$E,Expenses!$C:$C,K$20,Expenses!$D:$D,Overview!$A29)</f>
        <v>0</v>
      </c>
      <c r="L29" s="35">
        <f>SUMIFS(Expenses!$E:$E,Expenses!$C:$C,L$20,Expenses!$D:$D,Overview!$A29)</f>
        <v>0</v>
      </c>
      <c r="M29" s="35">
        <f>SUMIFS(Expenses!$E:$E,Expenses!$C:$C,M$20,Expenses!$D:$D,Overview!$A29)</f>
        <v>0</v>
      </c>
      <c r="N29" s="35">
        <f>SUMIFS(Expenses!$E:$E,Expenses!$C:$C,N$20,Expenses!$D:$D,Overview!$A29)</f>
        <v>0</v>
      </c>
    </row>
    <row r="30" spans="1:14">
      <c r="A30" s="34" t="s">
        <v>17</v>
      </c>
      <c r="B30" s="35">
        <f>SUMIFS(Expenses!$E:$E,Expenses!$C:$C,B$20,Expenses!$D:$D,Overview!$A30)</f>
        <v>0</v>
      </c>
      <c r="C30" s="35">
        <f>SUMIFS(Expenses!$E:$E,Expenses!$C:$C,C$20,Expenses!$D:$D,Overview!$A30)</f>
        <v>0</v>
      </c>
      <c r="D30" s="35">
        <f>SUMIFS(Expenses!$E:$E,Expenses!$C:$C,D$20,Expenses!$D:$D,Overview!$A30)</f>
        <v>0</v>
      </c>
      <c r="E30" s="35">
        <f>SUMIFS(Expenses!$E:$E,Expenses!$C:$C,E$20,Expenses!$D:$D,Overview!$A30)</f>
        <v>0</v>
      </c>
      <c r="F30" s="35">
        <f>SUMIFS(Expenses!$E:$E,Expenses!$C:$C,F$20,Expenses!$D:$D,Overview!$A30)</f>
        <v>0</v>
      </c>
      <c r="G30" s="35">
        <f>SUMIFS(Expenses!$E:$E,Expenses!$C:$C,G$20,Expenses!$D:$D,Overview!$A30)</f>
        <v>0</v>
      </c>
      <c r="H30" s="35">
        <f>SUMIFS(Expenses!$E:$E,Expenses!$C:$C,H$20,Expenses!$D:$D,Overview!$A30)</f>
        <v>0</v>
      </c>
      <c r="I30" s="35">
        <f>SUMIFS(Expenses!$E:$E,Expenses!$C:$C,I$20,Expenses!$D:$D,Overview!$A30)</f>
        <v>0</v>
      </c>
      <c r="J30" s="35">
        <f>SUMIFS(Expenses!$E:$E,Expenses!$C:$C,J$20,Expenses!$D:$D,Overview!$A30)</f>
        <v>0</v>
      </c>
      <c r="K30" s="35">
        <f>SUMIFS(Expenses!$E:$E,Expenses!$C:$C,K$20,Expenses!$D:$D,Overview!$A30)</f>
        <v>0</v>
      </c>
      <c r="L30" s="35">
        <f>SUMIFS(Expenses!$E:$E,Expenses!$C:$C,L$20,Expenses!$D:$D,Overview!$A30)</f>
        <v>0</v>
      </c>
      <c r="M30" s="35">
        <f>SUMIFS(Expenses!$E:$E,Expenses!$C:$C,M$20,Expenses!$D:$D,Overview!$A30)</f>
        <v>0</v>
      </c>
      <c r="N30" s="35">
        <f>SUMIFS(Expenses!$E:$E,Expenses!$C:$C,N$20,Expenses!$D:$D,Overview!$A30)</f>
        <v>0</v>
      </c>
    </row>
    <row r="31" spans="1:14">
      <c r="A31" s="34" t="s">
        <v>26</v>
      </c>
      <c r="B31" s="35">
        <f>SUMIFS(Expenses!$E:$E,Expenses!$C:$C,B$20,Expenses!$D:$D,Overview!$A31)</f>
        <v>0</v>
      </c>
      <c r="C31" s="35">
        <f>SUMIFS(Expenses!$E:$E,Expenses!$C:$C,C$20,Expenses!$D:$D,Overview!$A31)</f>
        <v>0</v>
      </c>
      <c r="D31" s="35">
        <f>SUMIFS(Expenses!$E:$E,Expenses!$C:$C,D$20,Expenses!$D:$D,Overview!$A31)</f>
        <v>0</v>
      </c>
      <c r="E31" s="35">
        <f>SUMIFS(Expenses!$E:$E,Expenses!$C:$C,E$20,Expenses!$D:$D,Overview!$A31)</f>
        <v>6700</v>
      </c>
      <c r="F31" s="35">
        <f>SUMIFS(Expenses!$E:$E,Expenses!$C:$C,F$20,Expenses!$D:$D,Overview!$A31)</f>
        <v>0</v>
      </c>
      <c r="G31" s="35">
        <f>SUMIFS(Expenses!$E:$E,Expenses!$C:$C,G$20,Expenses!$D:$D,Overview!$A31)</f>
        <v>0</v>
      </c>
      <c r="H31" s="35">
        <f>SUMIFS(Expenses!$E:$E,Expenses!$C:$C,H$20,Expenses!$D:$D,Overview!$A31)</f>
        <v>0</v>
      </c>
      <c r="I31" s="35">
        <f>SUMIFS(Expenses!$E:$E,Expenses!$C:$C,I$20,Expenses!$D:$D,Overview!$A31)</f>
        <v>0</v>
      </c>
      <c r="J31" s="35">
        <f>SUMIFS(Expenses!$E:$E,Expenses!$C:$C,J$20,Expenses!$D:$D,Overview!$A31)</f>
        <v>0</v>
      </c>
      <c r="K31" s="35">
        <f>SUMIFS(Expenses!$E:$E,Expenses!$C:$C,K$20,Expenses!$D:$D,Overview!$A31)</f>
        <v>0</v>
      </c>
      <c r="L31" s="35">
        <f>SUMIFS(Expenses!$E:$E,Expenses!$C:$C,L$20,Expenses!$D:$D,Overview!$A31)</f>
        <v>0</v>
      </c>
      <c r="M31" s="35">
        <f>SUMIFS(Expenses!$E:$E,Expenses!$C:$C,M$20,Expenses!$D:$D,Overview!$A31)</f>
        <v>0</v>
      </c>
      <c r="N31" s="35">
        <f>SUMIFS(Expenses!$E:$E,Expenses!$C:$C,N$20,Expenses!$D:$D,Overview!$A31)</f>
        <v>0</v>
      </c>
    </row>
    <row r="32" spans="1:14">
      <c r="A32" s="34" t="s">
        <v>16</v>
      </c>
      <c r="B32" s="35">
        <f>SUMIFS(Expenses!$E:$E,Expenses!$C:$C,B$20,Expenses!$D:$D,Overview!$A32)</f>
        <v>0</v>
      </c>
      <c r="C32" s="35">
        <f>SUMIFS(Expenses!$E:$E,Expenses!$C:$C,C$20,Expenses!$D:$D,Overview!$A32)</f>
        <v>0</v>
      </c>
      <c r="D32" s="35">
        <f>SUMIFS(Expenses!$E:$E,Expenses!$C:$C,D$20,Expenses!$D:$D,Overview!$A32)</f>
        <v>0</v>
      </c>
      <c r="E32" s="35">
        <f>SUMIFS(Expenses!$E:$E,Expenses!$C:$C,E$20,Expenses!$D:$D,Overview!$A32)</f>
        <v>0</v>
      </c>
      <c r="F32" s="35">
        <f>SUMIFS(Expenses!$E:$E,Expenses!$C:$C,F$20,Expenses!$D:$D,Overview!$A32)</f>
        <v>0</v>
      </c>
      <c r="G32" s="35">
        <f>SUMIFS(Expenses!$E:$E,Expenses!$C:$C,G$20,Expenses!$D:$D,Overview!$A32)</f>
        <v>0</v>
      </c>
      <c r="H32" s="35">
        <f>SUMIFS(Expenses!$E:$E,Expenses!$C:$C,H$20,Expenses!$D:$D,Overview!$A32)</f>
        <v>0</v>
      </c>
      <c r="I32" s="35">
        <f>SUMIFS(Expenses!$E:$E,Expenses!$C:$C,I$20,Expenses!$D:$D,Overview!$A32)</f>
        <v>0</v>
      </c>
      <c r="J32" s="35">
        <f>SUMIFS(Expenses!$E:$E,Expenses!$C:$C,J$20,Expenses!$D:$D,Overview!$A32)</f>
        <v>0</v>
      </c>
      <c r="K32" s="35">
        <f>SUMIFS(Expenses!$E:$E,Expenses!$C:$C,K$20,Expenses!$D:$D,Overview!$A32)</f>
        <v>0</v>
      </c>
      <c r="L32" s="35">
        <f>SUMIFS(Expenses!$E:$E,Expenses!$C:$C,L$20,Expenses!$D:$D,Overview!$A32)</f>
        <v>0</v>
      </c>
      <c r="M32" s="35">
        <f>SUMIFS(Expenses!$E:$E,Expenses!$C:$C,M$20,Expenses!$D:$D,Overview!$A32)</f>
        <v>0</v>
      </c>
      <c r="N32" s="35">
        <f>SUMIFS(Expenses!$E:$E,Expenses!$C:$C,N$20,Expenses!$D:$D,Overview!$A32)</f>
        <v>0</v>
      </c>
    </row>
    <row r="33" spans="1:15">
      <c r="A33" s="34" t="s">
        <v>18</v>
      </c>
      <c r="B33" s="35">
        <f>SUMIFS(Expenses!$E:$E,Expenses!$C:$C,B$20,Expenses!$D:$D,Overview!$A33)</f>
        <v>2799.94</v>
      </c>
      <c r="C33" s="35">
        <f>SUMIFS(Expenses!$E:$E,Expenses!$C:$C,C$20,Expenses!$D:$D,Overview!$A33)</f>
        <v>0</v>
      </c>
      <c r="D33" s="35">
        <f>SUMIFS(Expenses!$E:$E,Expenses!$C:$C,D$20,Expenses!$D:$D,Overview!$A33)</f>
        <v>0</v>
      </c>
      <c r="E33" s="35">
        <f>SUMIFS(Expenses!$E:$E,Expenses!$C:$C,E$20,Expenses!$D:$D,Overview!$A33)</f>
        <v>3405</v>
      </c>
      <c r="F33" s="35">
        <f>SUMIFS(Expenses!$E:$E,Expenses!$C:$C,F$20,Expenses!$D:$D,Overview!$A33)</f>
        <v>0</v>
      </c>
      <c r="G33" s="35">
        <f>SUMIFS(Expenses!$E:$E,Expenses!$C:$C,G$20,Expenses!$D:$D,Overview!$A33)</f>
        <v>234</v>
      </c>
      <c r="H33" s="35">
        <f>SUMIFS(Expenses!$E:$E,Expenses!$C:$C,H$20,Expenses!$D:$D,Overview!$A33)</f>
        <v>269</v>
      </c>
      <c r="I33" s="35">
        <f>SUMIFS(Expenses!$E:$E,Expenses!$C:$C,I$20,Expenses!$D:$D,Overview!$A33)</f>
        <v>0</v>
      </c>
      <c r="J33" s="35">
        <f>SUMIFS(Expenses!$E:$E,Expenses!$C:$C,J$20,Expenses!$D:$D,Overview!$A33)</f>
        <v>0</v>
      </c>
      <c r="K33" s="35">
        <f>SUMIFS(Expenses!$E:$E,Expenses!$C:$C,K$20,Expenses!$D:$D,Overview!$A33)</f>
        <v>0</v>
      </c>
      <c r="L33" s="35">
        <f>SUMIFS(Expenses!$E:$E,Expenses!$C:$C,L$20,Expenses!$D:$D,Overview!$A33)</f>
        <v>0</v>
      </c>
      <c r="M33" s="35">
        <f>SUMIFS(Expenses!$E:$E,Expenses!$C:$C,M$20,Expenses!$D:$D,Overview!$A33)</f>
        <v>321.86</v>
      </c>
      <c r="N33" s="35">
        <f>SUMIFS(Expenses!$E:$E,Expenses!$C:$C,N$20,Expenses!$D:$D,Overview!$A33)</f>
        <v>0</v>
      </c>
    </row>
    <row r="34" spans="1:15">
      <c r="A34" s="34" t="s">
        <v>27</v>
      </c>
      <c r="B34" s="35">
        <f>SUMIFS(Expenses!$E:$E,Expenses!$C:$C,B$20,Expenses!$D:$D,Overview!$A34)</f>
        <v>0</v>
      </c>
      <c r="C34" s="35">
        <f>SUMIFS(Expenses!$E:$E,Expenses!$C:$C,C$20,Expenses!$D:$D,Overview!$A34)</f>
        <v>0</v>
      </c>
      <c r="D34" s="35">
        <f>SUMIFS(Expenses!$E:$E,Expenses!$C:$C,D$20,Expenses!$D:$D,Overview!$A34)</f>
        <v>0</v>
      </c>
      <c r="E34" s="35">
        <f>SUMIFS(Expenses!$E:$E,Expenses!$C:$C,E$20,Expenses!$D:$D,Overview!$A34)</f>
        <v>2414.5</v>
      </c>
      <c r="F34" s="35">
        <f>SUMIFS(Expenses!$E:$E,Expenses!$C:$C,F$20,Expenses!$D:$D,Overview!$A34)</f>
        <v>0</v>
      </c>
      <c r="G34" s="35">
        <f>SUMIFS(Expenses!$E:$E,Expenses!$C:$C,G$20,Expenses!$D:$D,Overview!$A34)</f>
        <v>0</v>
      </c>
      <c r="H34" s="35">
        <f>SUMIFS(Expenses!$E:$E,Expenses!$C:$C,H$20,Expenses!$D:$D,Overview!$A34)</f>
        <v>0</v>
      </c>
      <c r="I34" s="35">
        <f>SUMIFS(Expenses!$E:$E,Expenses!$C:$C,I$20,Expenses!$D:$D,Overview!$A34)</f>
        <v>0</v>
      </c>
      <c r="J34" s="35">
        <f>SUMIFS(Expenses!$E:$E,Expenses!$C:$C,J$20,Expenses!$D:$D,Overview!$A34)</f>
        <v>0</v>
      </c>
      <c r="K34" s="35">
        <f>SUMIFS(Expenses!$E:$E,Expenses!$C:$C,K$20,Expenses!$D:$D,Overview!$A34)</f>
        <v>0</v>
      </c>
      <c r="L34" s="35">
        <f>SUMIFS(Expenses!$E:$E,Expenses!$C:$C,L$20,Expenses!$D:$D,Overview!$A34)</f>
        <v>0</v>
      </c>
      <c r="M34" s="35">
        <f>SUMIFS(Expenses!$E:$E,Expenses!$C:$C,M$20,Expenses!$D:$D,Overview!$A34)</f>
        <v>0</v>
      </c>
      <c r="N34" s="35">
        <f>SUMIFS(Expenses!$E:$E,Expenses!$C:$C,N$20,Expenses!$D:$D,Overview!$A34)</f>
        <v>0</v>
      </c>
    </row>
    <row r="35" spans="1:15">
      <c r="A35" s="34" t="s">
        <v>19</v>
      </c>
      <c r="B35" s="35">
        <f>SUMIFS(Expenses!$E:$E,Expenses!$C:$C,B$20,Expenses!$D:$D,Overview!$A35)</f>
        <v>0</v>
      </c>
      <c r="C35" s="36" t="s">
        <v>6</v>
      </c>
      <c r="D35" s="36" t="s">
        <v>6</v>
      </c>
      <c r="E35" s="35">
        <f>SUMIFS(Expenses!$E:$E,Expenses!$C:$C,E$20,Expenses!$D:$D,Overview!$A35)</f>
        <v>0</v>
      </c>
      <c r="F35" s="36" t="s">
        <v>6</v>
      </c>
      <c r="G35" s="36" t="s">
        <v>6</v>
      </c>
      <c r="H35" s="36" t="s">
        <v>6</v>
      </c>
      <c r="I35" s="36" t="s">
        <v>6</v>
      </c>
      <c r="J35" s="36" t="s">
        <v>6</v>
      </c>
      <c r="K35" s="36" t="s">
        <v>6</v>
      </c>
      <c r="L35" s="36" t="s">
        <v>6</v>
      </c>
      <c r="M35" s="36" t="s">
        <v>6</v>
      </c>
      <c r="N35" s="36" t="s">
        <v>6</v>
      </c>
    </row>
    <row r="36" spans="1:15">
      <c r="A36" s="34" t="s">
        <v>22</v>
      </c>
      <c r="B36" s="35">
        <f>SUMIFS(Expenses!$E:$E,Expenses!$C:$C,B$20,Expenses!$D:$D,Overview!$A36)</f>
        <v>0</v>
      </c>
      <c r="C36" s="36" t="s">
        <v>6</v>
      </c>
      <c r="D36" s="36" t="s">
        <v>6</v>
      </c>
      <c r="E36" s="35">
        <f>SUMIFS(Expenses!$E:$E,Expenses!$C:$C,E$20,Expenses!$D:$D,Overview!$A36)</f>
        <v>0</v>
      </c>
      <c r="F36" s="36" t="s">
        <v>6</v>
      </c>
      <c r="G36" s="36" t="s">
        <v>6</v>
      </c>
      <c r="H36" s="36" t="s">
        <v>6</v>
      </c>
      <c r="I36" s="36" t="s">
        <v>6</v>
      </c>
      <c r="J36" s="36" t="s">
        <v>6</v>
      </c>
      <c r="K36" s="36" t="s">
        <v>6</v>
      </c>
      <c r="L36" s="36" t="s">
        <v>6</v>
      </c>
      <c r="M36" s="36" t="s">
        <v>6</v>
      </c>
      <c r="N36" s="36" t="s">
        <v>6</v>
      </c>
    </row>
    <row r="37" spans="1:15">
      <c r="A37" s="34" t="s">
        <v>21</v>
      </c>
      <c r="B37" s="35">
        <f>SUMIFS(Expenses!$E:$E,Expenses!$C:$C,B$20,Expenses!$D:$D,Overview!$A37)</f>
        <v>0</v>
      </c>
      <c r="C37" s="36" t="s">
        <v>6</v>
      </c>
      <c r="D37" s="36" t="s">
        <v>6</v>
      </c>
      <c r="E37" s="35">
        <f>SUMIFS(Expenses!$E:$E,Expenses!$C:$C,E$20,Expenses!$D:$D,Overview!$A37)</f>
        <v>0</v>
      </c>
      <c r="F37" s="36" t="s">
        <v>6</v>
      </c>
      <c r="G37" s="36" t="s">
        <v>6</v>
      </c>
      <c r="H37" s="36" t="s">
        <v>6</v>
      </c>
      <c r="I37" s="36" t="s">
        <v>6</v>
      </c>
      <c r="J37" s="36" t="s">
        <v>6</v>
      </c>
      <c r="K37" s="36" t="s">
        <v>6</v>
      </c>
      <c r="L37" s="36" t="s">
        <v>6</v>
      </c>
      <c r="M37" s="36" t="s">
        <v>6</v>
      </c>
      <c r="N37" s="36" t="s">
        <v>6</v>
      </c>
    </row>
    <row r="38" spans="1:15">
      <c r="A38" s="34" t="s">
        <v>20</v>
      </c>
      <c r="B38" s="35">
        <f>SUMIFS(Expenses!$E:$E,Expenses!$C:$C,B$20,Expenses!$D:$D,Overview!$A38)</f>
        <v>0</v>
      </c>
      <c r="C38" s="36" t="s">
        <v>6</v>
      </c>
      <c r="D38" s="36" t="s">
        <v>6</v>
      </c>
      <c r="E38" s="35">
        <f>SUMIFS(Expenses!$E:$E,Expenses!$C:$C,E$20,Expenses!$D:$D,Overview!$A38)</f>
        <v>0</v>
      </c>
      <c r="F38" s="36" t="s">
        <v>6</v>
      </c>
      <c r="G38" s="36" t="s">
        <v>6</v>
      </c>
      <c r="H38" s="36" t="s">
        <v>6</v>
      </c>
      <c r="I38" s="36" t="s">
        <v>6</v>
      </c>
      <c r="J38" s="36" t="s">
        <v>6</v>
      </c>
      <c r="K38" s="36" t="s">
        <v>6</v>
      </c>
      <c r="L38" s="36" t="s">
        <v>6</v>
      </c>
      <c r="M38" s="36" t="s">
        <v>6</v>
      </c>
      <c r="N38" s="36" t="s">
        <v>6</v>
      </c>
    </row>
    <row r="39" spans="1:15">
      <c r="A39" s="34" t="s">
        <v>15</v>
      </c>
      <c r="B39" s="35">
        <f>SUMIFS(Expenses!$E:$E,Expenses!$C:$C,B$20,Expenses!$D:$D,Overview!$A39)</f>
        <v>0</v>
      </c>
      <c r="C39" s="35">
        <f>SUMIFS(Expenses!$E:$E,Expenses!$C:$C,C$20,Expenses!$D:$D,Overview!$A39)</f>
        <v>0</v>
      </c>
      <c r="D39" s="35">
        <f>SUMIFS(Expenses!$E:$E,Expenses!$C:$C,D$20,Expenses!$D:$D,Overview!$A39)</f>
        <v>0</v>
      </c>
      <c r="E39" s="35">
        <f>SUMIFS(Expenses!$E:$E,Expenses!$C:$C,E$20,Expenses!$D:$D,Overview!$A39)</f>
        <v>7804</v>
      </c>
      <c r="F39" s="35">
        <f>SUMIFS(Expenses!$E:$E,Expenses!$C:$C,Data!$C$6,Expenses!$D:$D,Overview!$A39)</f>
        <v>0</v>
      </c>
      <c r="G39" s="35">
        <f>SUMIFS(Expenses!$E:$E,Expenses!$C:$C,G$20,Expenses!$D:$D,Overview!$A39)</f>
        <v>0</v>
      </c>
      <c r="H39" s="35">
        <f>SUMIFS(Expenses!$E:$E,Expenses!$C:$C,H$20,Expenses!$D:$D,Overview!$A39)</f>
        <v>0</v>
      </c>
      <c r="I39" s="35">
        <f>SUMIFS(Expenses!$E:$E,Expenses!$C:$C,I$20,Expenses!$D:$D,Overview!$A39)</f>
        <v>0</v>
      </c>
      <c r="J39" s="35">
        <f>SUMIFS(Expenses!$E:$E,Expenses!$C:$C,J$20,Expenses!$D:$D,Overview!$A39)</f>
        <v>0</v>
      </c>
      <c r="K39" s="35">
        <f>SUMIFS(Expenses!$E:$E,Expenses!$C:$C,K$20,Expenses!$D:$D,Overview!$A39)</f>
        <v>0</v>
      </c>
      <c r="L39" s="35">
        <f>SUMIFS(Expenses!$E:$E,Expenses!$C:$C,L$20,Expenses!$D:$D,Overview!$A39)</f>
        <v>0</v>
      </c>
      <c r="M39" s="35">
        <f>SUMIFS(Expenses!$E:$E,Expenses!$C:$C,M$20,Expenses!$D:$D,Overview!$A39)</f>
        <v>0</v>
      </c>
      <c r="N39" s="35">
        <f>SUMIFS(Expenses!$E:$E,Expenses!$C:$C,N$20,Expenses!$D:$D,Overview!$A39)</f>
        <v>0</v>
      </c>
    </row>
    <row r="40" spans="1:15">
      <c r="A40" s="37" t="s">
        <v>24</v>
      </c>
      <c r="B40" s="38">
        <f>SUM(B21:B39)</f>
        <v>2799.94</v>
      </c>
      <c r="C40" s="38">
        <f t="shared" ref="C40:N40" si="1">SUM(C21:C39)</f>
        <v>0</v>
      </c>
      <c r="D40" s="38">
        <f t="shared" si="1"/>
        <v>0</v>
      </c>
      <c r="E40" s="38">
        <f t="shared" si="1"/>
        <v>23099.3</v>
      </c>
      <c r="F40" s="38">
        <f t="shared" si="1"/>
        <v>0</v>
      </c>
      <c r="G40" s="38">
        <f t="shared" si="1"/>
        <v>234</v>
      </c>
      <c r="H40" s="38">
        <f t="shared" si="1"/>
        <v>394</v>
      </c>
      <c r="I40" s="38">
        <f t="shared" si="1"/>
        <v>0</v>
      </c>
      <c r="J40" s="38">
        <f t="shared" si="1"/>
        <v>0</v>
      </c>
      <c r="K40" s="38">
        <f t="shared" si="1"/>
        <v>0</v>
      </c>
      <c r="L40" s="38">
        <f t="shared" si="1"/>
        <v>0</v>
      </c>
      <c r="M40" s="38">
        <f t="shared" si="1"/>
        <v>321.86</v>
      </c>
      <c r="N40" s="38">
        <f t="shared" si="1"/>
        <v>0</v>
      </c>
    </row>
    <row r="41" spans="1:15">
      <c r="O41" s="1" t="s">
        <v>116</v>
      </c>
    </row>
    <row r="42" spans="1:15">
      <c r="A42" s="1" t="s">
        <v>25</v>
      </c>
      <c r="B42" s="20">
        <f t="shared" ref="B42:N42" si="2">SUM(B17-B40)</f>
        <v>15205.229999999998</v>
      </c>
      <c r="C42" s="20">
        <f t="shared" si="2"/>
        <v>0</v>
      </c>
      <c r="D42" s="20">
        <f t="shared" si="2"/>
        <v>0</v>
      </c>
      <c r="E42" s="20">
        <f t="shared" si="2"/>
        <v>40297.710000000006</v>
      </c>
      <c r="F42" s="20">
        <f t="shared" si="2"/>
        <v>0</v>
      </c>
      <c r="G42" s="20">
        <f t="shared" si="2"/>
        <v>-234</v>
      </c>
      <c r="H42" s="20">
        <f t="shared" si="2"/>
        <v>-394</v>
      </c>
      <c r="I42" s="20">
        <f t="shared" si="2"/>
        <v>0</v>
      </c>
      <c r="J42" s="20">
        <f t="shared" si="2"/>
        <v>0</v>
      </c>
      <c r="K42" s="20">
        <f t="shared" si="2"/>
        <v>0</v>
      </c>
      <c r="L42" s="20">
        <f t="shared" si="2"/>
        <v>0</v>
      </c>
      <c r="M42" s="20">
        <f t="shared" si="2"/>
        <v>-321.86</v>
      </c>
      <c r="N42" s="20">
        <f t="shared" si="2"/>
        <v>0</v>
      </c>
      <c r="O42" s="20">
        <f>SUM(B42:N42)</f>
        <v>54553.08</v>
      </c>
    </row>
  </sheetData>
  <sortState ref="A21:A39">
    <sortCondition ref="A21:A39"/>
  </sortState>
  <dataValidations count="1">
    <dataValidation type="list" allowBlank="1" showInputMessage="1" showErrorMessage="1" sqref="B20:N20 B4:N4">
      <formula1>Properties</formula1>
    </dataValidation>
  </dataValidations>
  <pageMargins left="0.75" right="0.75" top="1" bottom="1" header="0.5" footer="0.5"/>
  <pageSetup orientation="portrait" horizontalDpi="4294967292" verticalDpi="4294967292"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workbookViewId="0">
      <pane ySplit="1" topLeftCell="A2" activePane="bottomLeft" state="frozen"/>
      <selection pane="bottomLeft" activeCell="A2" sqref="A2"/>
    </sheetView>
  </sheetViews>
  <sheetFormatPr defaultColWidth="11" defaultRowHeight="15.6"/>
  <cols>
    <col min="1" max="1" width="14.5" style="12" customWidth="1"/>
    <col min="2" max="2" width="30.296875" customWidth="1"/>
    <col min="3" max="3" width="15.09765625" style="12" customWidth="1"/>
    <col min="4" max="4" width="28.296875" customWidth="1"/>
    <col min="5" max="5" width="13.5" style="15" customWidth="1"/>
    <col min="6" max="6" width="72.796875" bestFit="1" customWidth="1"/>
  </cols>
  <sheetData>
    <row r="1" spans="1:6">
      <c r="A1" s="10" t="s">
        <v>33</v>
      </c>
      <c r="B1" s="1" t="s">
        <v>36</v>
      </c>
      <c r="C1" s="10" t="s">
        <v>34</v>
      </c>
      <c r="D1" s="1" t="s">
        <v>130</v>
      </c>
      <c r="E1" s="14" t="s">
        <v>35</v>
      </c>
      <c r="F1" s="1" t="s">
        <v>38</v>
      </c>
    </row>
    <row r="2" spans="1:6">
      <c r="A2" s="11">
        <v>42370</v>
      </c>
      <c r="B2" t="s">
        <v>41</v>
      </c>
      <c r="C2" s="12" t="s">
        <v>31</v>
      </c>
      <c r="D2" t="s">
        <v>26</v>
      </c>
      <c r="E2" s="15">
        <v>3350</v>
      </c>
      <c r="F2" t="s">
        <v>26</v>
      </c>
    </row>
    <row r="3" spans="1:6">
      <c r="A3" s="13">
        <v>42384</v>
      </c>
      <c r="B3" s="7" t="s">
        <v>59</v>
      </c>
      <c r="C3" s="30" t="s">
        <v>31</v>
      </c>
      <c r="D3" t="s">
        <v>27</v>
      </c>
      <c r="E3" s="15">
        <v>1207.25</v>
      </c>
      <c r="F3" t="s">
        <v>60</v>
      </c>
    </row>
    <row r="4" spans="1:6">
      <c r="A4" s="13">
        <v>42386</v>
      </c>
      <c r="B4" s="7" t="s">
        <v>61</v>
      </c>
      <c r="C4" s="30" t="s">
        <v>31</v>
      </c>
      <c r="D4" t="s">
        <v>14</v>
      </c>
      <c r="E4" s="15">
        <v>238.39</v>
      </c>
      <c r="F4" t="s">
        <v>108</v>
      </c>
    </row>
    <row r="5" spans="1:6">
      <c r="A5" s="11">
        <v>42401</v>
      </c>
      <c r="B5" t="s">
        <v>41</v>
      </c>
      <c r="C5" s="30" t="s">
        <v>31</v>
      </c>
      <c r="D5" t="s">
        <v>26</v>
      </c>
      <c r="E5" s="15">
        <v>3350</v>
      </c>
      <c r="F5" t="s">
        <v>26</v>
      </c>
    </row>
    <row r="6" spans="1:6">
      <c r="A6" s="11">
        <v>42407</v>
      </c>
      <c r="B6" t="s">
        <v>42</v>
      </c>
      <c r="C6" s="12" t="s">
        <v>30</v>
      </c>
      <c r="D6" t="s">
        <v>18</v>
      </c>
      <c r="E6" s="15">
        <v>89</v>
      </c>
      <c r="F6" t="s">
        <v>45</v>
      </c>
    </row>
    <row r="7" spans="1:6">
      <c r="A7" s="11">
        <v>42407</v>
      </c>
      <c r="B7" t="s">
        <v>42</v>
      </c>
      <c r="C7" s="12" t="s">
        <v>30</v>
      </c>
      <c r="D7" t="s">
        <v>18</v>
      </c>
      <c r="E7" s="15">
        <v>89</v>
      </c>
      <c r="F7" t="s">
        <v>45</v>
      </c>
    </row>
    <row r="8" spans="1:6">
      <c r="A8" s="13">
        <v>42407</v>
      </c>
      <c r="B8" t="s">
        <v>42</v>
      </c>
      <c r="C8" s="12" t="s">
        <v>30</v>
      </c>
      <c r="D8" t="s">
        <v>18</v>
      </c>
      <c r="E8" s="15">
        <v>89</v>
      </c>
      <c r="F8" t="s">
        <v>45</v>
      </c>
    </row>
    <row r="9" spans="1:6">
      <c r="A9" s="11">
        <v>42407</v>
      </c>
      <c r="B9" t="s">
        <v>42</v>
      </c>
      <c r="C9" s="12" t="s">
        <v>30</v>
      </c>
      <c r="D9" t="s">
        <v>18</v>
      </c>
      <c r="E9" s="15">
        <v>89</v>
      </c>
      <c r="F9" t="s">
        <v>45</v>
      </c>
    </row>
    <row r="10" spans="1:6">
      <c r="A10" s="11">
        <v>42407</v>
      </c>
      <c r="B10" t="s">
        <v>42</v>
      </c>
      <c r="C10" s="12" t="s">
        <v>30</v>
      </c>
      <c r="D10" t="s">
        <v>18</v>
      </c>
      <c r="E10" s="15">
        <v>89</v>
      </c>
      <c r="F10" t="s">
        <v>45</v>
      </c>
    </row>
    <row r="11" spans="1:6">
      <c r="A11" s="13">
        <v>42410</v>
      </c>
      <c r="B11" t="s">
        <v>42</v>
      </c>
      <c r="C11" s="12" t="s">
        <v>31</v>
      </c>
      <c r="D11" t="s">
        <v>18</v>
      </c>
      <c r="E11" s="15">
        <v>150</v>
      </c>
      <c r="F11" t="s">
        <v>45</v>
      </c>
    </row>
    <row r="12" spans="1:6">
      <c r="A12" s="11">
        <v>42412</v>
      </c>
      <c r="B12" s="7" t="s">
        <v>61</v>
      </c>
      <c r="C12" s="30" t="s">
        <v>31</v>
      </c>
      <c r="D12" t="s">
        <v>14</v>
      </c>
      <c r="E12" s="15">
        <v>239.19</v>
      </c>
      <c r="F12" t="s">
        <v>108</v>
      </c>
    </row>
    <row r="13" spans="1:6">
      <c r="A13" s="11">
        <v>42413</v>
      </c>
      <c r="B13" t="s">
        <v>111</v>
      </c>
      <c r="C13" s="12" t="s">
        <v>31</v>
      </c>
      <c r="D13" t="s">
        <v>23</v>
      </c>
      <c r="E13" s="15">
        <v>219.98</v>
      </c>
      <c r="F13" t="s">
        <v>112</v>
      </c>
    </row>
    <row r="14" spans="1:6">
      <c r="A14" s="11">
        <v>42415</v>
      </c>
      <c r="B14" s="7" t="s">
        <v>59</v>
      </c>
      <c r="C14" s="30" t="s">
        <v>31</v>
      </c>
      <c r="D14" t="s">
        <v>27</v>
      </c>
      <c r="E14" s="15">
        <v>1207.25</v>
      </c>
      <c r="F14" t="s">
        <v>60</v>
      </c>
    </row>
    <row r="15" spans="1:6">
      <c r="A15" s="13">
        <v>42418</v>
      </c>
      <c r="B15" s="7" t="s">
        <v>62</v>
      </c>
      <c r="C15" s="30">
        <v>3825</v>
      </c>
      <c r="D15" t="s">
        <v>18</v>
      </c>
      <c r="E15" s="15">
        <v>234</v>
      </c>
      <c r="F15" t="s">
        <v>63</v>
      </c>
    </row>
    <row r="16" spans="1:6">
      <c r="A16" s="11">
        <v>42420</v>
      </c>
      <c r="B16" s="7" t="s">
        <v>62</v>
      </c>
      <c r="C16" s="30" t="s">
        <v>3</v>
      </c>
      <c r="D16" t="s">
        <v>18</v>
      </c>
      <c r="E16" s="15">
        <v>269</v>
      </c>
      <c r="F16" t="s">
        <v>64</v>
      </c>
    </row>
    <row r="17" spans="1:6">
      <c r="A17" s="11">
        <v>42420</v>
      </c>
      <c r="B17" s="7" t="s">
        <v>65</v>
      </c>
      <c r="C17" s="30" t="s">
        <v>31</v>
      </c>
      <c r="D17" t="s">
        <v>13</v>
      </c>
      <c r="E17" s="15">
        <v>2078.2399999999998</v>
      </c>
      <c r="F17" t="s">
        <v>66</v>
      </c>
    </row>
    <row r="18" spans="1:6">
      <c r="A18" s="11">
        <v>42421</v>
      </c>
      <c r="B18" s="7" t="s">
        <v>46</v>
      </c>
      <c r="C18" s="30">
        <v>3837</v>
      </c>
      <c r="D18" t="s">
        <v>18</v>
      </c>
      <c r="E18" s="15">
        <v>321.86</v>
      </c>
      <c r="F18" t="s">
        <v>67</v>
      </c>
    </row>
    <row r="19" spans="1:6">
      <c r="A19" s="11">
        <v>42424</v>
      </c>
      <c r="B19" s="7" t="s">
        <v>68</v>
      </c>
      <c r="C19" s="30" t="s">
        <v>31</v>
      </c>
      <c r="D19" t="s">
        <v>18</v>
      </c>
      <c r="E19" s="15">
        <v>2500</v>
      </c>
      <c r="F19" t="s">
        <v>69</v>
      </c>
    </row>
    <row r="20" spans="1:6">
      <c r="A20" s="11">
        <v>42425</v>
      </c>
      <c r="B20" s="7" t="s">
        <v>46</v>
      </c>
      <c r="C20" s="30" t="s">
        <v>31</v>
      </c>
      <c r="D20" t="s">
        <v>18</v>
      </c>
      <c r="E20" s="15">
        <v>755</v>
      </c>
      <c r="F20" t="s">
        <v>91</v>
      </c>
    </row>
    <row r="21" spans="1:6">
      <c r="A21" s="11">
        <v>42426</v>
      </c>
      <c r="B21" s="7" t="s">
        <v>70</v>
      </c>
      <c r="C21" s="30" t="s">
        <v>3</v>
      </c>
      <c r="D21" t="s">
        <v>23</v>
      </c>
      <c r="E21" s="15">
        <v>125</v>
      </c>
      <c r="F21" t="s">
        <v>90</v>
      </c>
    </row>
    <row r="22" spans="1:6">
      <c r="A22" s="11">
        <v>42428</v>
      </c>
      <c r="B22" s="7" t="s">
        <v>72</v>
      </c>
      <c r="C22" s="30" t="s">
        <v>30</v>
      </c>
      <c r="D22" t="s">
        <v>18</v>
      </c>
      <c r="E22" s="15">
        <v>2354.94</v>
      </c>
      <c r="F22" t="s">
        <v>73</v>
      </c>
    </row>
    <row r="23" spans="1:6">
      <c r="A23" s="11">
        <v>42429</v>
      </c>
      <c r="B23" s="7" t="s">
        <v>74</v>
      </c>
      <c r="C23" s="12" t="s">
        <v>31</v>
      </c>
      <c r="D23" t="s">
        <v>15</v>
      </c>
      <c r="E23" s="15">
        <v>7804</v>
      </c>
      <c r="F23" t="s">
        <v>75</v>
      </c>
    </row>
    <row r="24" spans="1:6">
      <c r="A24" s="11"/>
    </row>
  </sheetData>
  <sortState ref="A2:F28">
    <sortCondition ref="A2:A28"/>
  </sortState>
  <phoneticPr fontId="5" type="noConversion"/>
  <dataValidations count="3">
    <dataValidation type="list" allowBlank="1" showInputMessage="1" showErrorMessage="1" promptTitle="Property" sqref="C24:C1048576 C1">
      <formula1>#REF!</formula1>
    </dataValidation>
    <dataValidation type="list" allowBlank="1" showInputMessage="1" showErrorMessage="1" sqref="C2:C23">
      <formula1>Properties</formula1>
    </dataValidation>
    <dataValidation type="list" allowBlank="1" showInputMessage="1" showErrorMessage="1" sqref="D2:D1048576">
      <formula1>Expenses</formula1>
    </dataValidation>
  </dataValidations>
  <pageMargins left="0.75" right="0.75" top="1" bottom="1" header="0.5" footer="0.5"/>
  <pageSetup orientation="portrait" horizontalDpi="4294967292" verticalDpi="4294967292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date" allowBlank="1" showInputMessage="1" showErrorMessage="1">
          <x14:formula1>
            <xm:f>Data!I4</xm:f>
          </x14:formula1>
          <x14:formula2>
            <xm:f>Data!I5</xm:f>
          </x14:formula2>
          <xm:sqref>A3:A23</xm:sqref>
        </x14:dataValidation>
        <x14:dataValidation type="date" allowBlank="1" showInputMessage="1" showErrorMessage="1">
          <x14:formula1>
            <xm:f>Data!I3-1</xm:f>
          </x14:formula1>
          <x14:formula2>
            <xm:f>Data!I4+1</xm:f>
          </x14:formula2>
          <xm:sqref>A2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workbookViewId="0">
      <selection activeCell="A2" sqref="A2:A25"/>
    </sheetView>
  </sheetViews>
  <sheetFormatPr defaultColWidth="11" defaultRowHeight="15.6"/>
  <cols>
    <col min="1" max="1" width="14.69921875" style="12" customWidth="1"/>
    <col min="2" max="2" width="8.296875" style="12" customWidth="1"/>
    <col min="3" max="3" width="15.296875" customWidth="1"/>
    <col min="4" max="4" width="25.09765625" customWidth="1"/>
    <col min="5" max="5" width="10.8984375" style="6"/>
  </cols>
  <sheetData>
    <row r="1" spans="1:7">
      <c r="A1" s="10" t="s">
        <v>33</v>
      </c>
      <c r="B1" s="10" t="s">
        <v>114</v>
      </c>
      <c r="C1" s="1" t="s">
        <v>34</v>
      </c>
      <c r="D1" s="1" t="s">
        <v>134</v>
      </c>
      <c r="E1" s="5" t="s">
        <v>0</v>
      </c>
      <c r="F1" s="1" t="s">
        <v>38</v>
      </c>
    </row>
    <row r="2" spans="1:7">
      <c r="A2" s="11">
        <v>42370</v>
      </c>
      <c r="B2" s="31">
        <f>MONTH(A2)</f>
        <v>1</v>
      </c>
      <c r="C2" t="s">
        <v>31</v>
      </c>
      <c r="D2" t="s">
        <v>109</v>
      </c>
      <c r="E2" s="6">
        <v>3945</v>
      </c>
      <c r="F2" s="6">
        <f>SUM(E2:E13)</f>
        <v>63397.01</v>
      </c>
    </row>
    <row r="3" spans="1:7">
      <c r="A3" s="11">
        <v>42401</v>
      </c>
      <c r="B3" s="31">
        <f t="shared" ref="B3:B25" si="0">MONTH(A3)</f>
        <v>2</v>
      </c>
      <c r="C3" t="s">
        <v>31</v>
      </c>
      <c r="D3" t="s">
        <v>109</v>
      </c>
      <c r="E3" s="6">
        <v>4940</v>
      </c>
      <c r="G3" s="18"/>
    </row>
    <row r="4" spans="1:7">
      <c r="A4" s="11">
        <v>42430</v>
      </c>
      <c r="B4" s="31">
        <f t="shared" si="0"/>
        <v>3</v>
      </c>
      <c r="C4" t="s">
        <v>31</v>
      </c>
      <c r="D4" t="s">
        <v>109</v>
      </c>
      <c r="E4" s="6">
        <v>6197.53</v>
      </c>
    </row>
    <row r="5" spans="1:7">
      <c r="A5" s="11">
        <v>42461</v>
      </c>
      <c r="B5" s="31">
        <f t="shared" si="0"/>
        <v>4</v>
      </c>
      <c r="C5" t="s">
        <v>31</v>
      </c>
      <c r="D5" t="s">
        <v>109</v>
      </c>
      <c r="E5" s="6">
        <v>5359.86</v>
      </c>
    </row>
    <row r="6" spans="1:7">
      <c r="A6" s="11">
        <v>42491</v>
      </c>
      <c r="B6" s="31">
        <f t="shared" si="0"/>
        <v>5</v>
      </c>
      <c r="C6" t="s">
        <v>31</v>
      </c>
      <c r="D6" t="s">
        <v>109</v>
      </c>
      <c r="E6" s="6">
        <v>4015</v>
      </c>
    </row>
    <row r="7" spans="1:7">
      <c r="A7" s="11">
        <v>42522</v>
      </c>
      <c r="B7" s="31">
        <f t="shared" si="0"/>
        <v>6</v>
      </c>
      <c r="C7" t="s">
        <v>31</v>
      </c>
      <c r="D7" t="s">
        <v>109</v>
      </c>
      <c r="E7" s="6">
        <v>5115</v>
      </c>
    </row>
    <row r="8" spans="1:7">
      <c r="A8" s="11">
        <v>42552</v>
      </c>
      <c r="B8" s="31">
        <f t="shared" si="0"/>
        <v>7</v>
      </c>
      <c r="C8" t="s">
        <v>31</v>
      </c>
      <c r="D8" t="s">
        <v>109</v>
      </c>
      <c r="E8" s="6">
        <v>5440</v>
      </c>
    </row>
    <row r="9" spans="1:7">
      <c r="A9" s="11">
        <v>42583</v>
      </c>
      <c r="B9" s="31">
        <f t="shared" si="0"/>
        <v>8</v>
      </c>
      <c r="C9" t="s">
        <v>31</v>
      </c>
      <c r="D9" t="s">
        <v>109</v>
      </c>
      <c r="E9" s="6">
        <v>6340.62</v>
      </c>
    </row>
    <row r="10" spans="1:7">
      <c r="A10" s="11">
        <v>42614</v>
      </c>
      <c r="B10" s="31">
        <f t="shared" si="0"/>
        <v>9</v>
      </c>
      <c r="C10" t="s">
        <v>31</v>
      </c>
      <c r="D10" t="s">
        <v>109</v>
      </c>
      <c r="E10" s="6">
        <v>5015</v>
      </c>
    </row>
    <row r="11" spans="1:7">
      <c r="A11" s="11">
        <v>42644</v>
      </c>
      <c r="B11" s="31">
        <f t="shared" si="0"/>
        <v>10</v>
      </c>
      <c r="C11" t="s">
        <v>31</v>
      </c>
      <c r="D11" t="s">
        <v>109</v>
      </c>
      <c r="E11" s="6">
        <v>5399</v>
      </c>
    </row>
    <row r="12" spans="1:7">
      <c r="A12" s="11">
        <v>42675</v>
      </c>
      <c r="B12" s="31">
        <f t="shared" si="0"/>
        <v>11</v>
      </c>
      <c r="C12" t="s">
        <v>31</v>
      </c>
      <c r="D12" t="s">
        <v>109</v>
      </c>
      <c r="E12" s="6">
        <v>6015</v>
      </c>
    </row>
    <row r="13" spans="1:7">
      <c r="A13" s="11">
        <v>42705</v>
      </c>
      <c r="B13" s="31">
        <f t="shared" si="0"/>
        <v>12</v>
      </c>
      <c r="C13" t="s">
        <v>31</v>
      </c>
      <c r="D13" t="s">
        <v>109</v>
      </c>
      <c r="E13" s="6">
        <v>5615</v>
      </c>
    </row>
    <row r="14" spans="1:7">
      <c r="A14" s="11">
        <v>42370</v>
      </c>
      <c r="B14" s="31">
        <f t="shared" si="0"/>
        <v>1</v>
      </c>
      <c r="C14" t="s">
        <v>30</v>
      </c>
      <c r="D14" t="s">
        <v>109</v>
      </c>
      <c r="E14" s="6">
        <v>850</v>
      </c>
      <c r="F14" s="6">
        <f>SUM(E14:E25)</f>
        <v>18005.169999999998</v>
      </c>
    </row>
    <row r="15" spans="1:7">
      <c r="A15" s="11">
        <v>42401</v>
      </c>
      <c r="B15" s="31">
        <f t="shared" si="0"/>
        <v>2</v>
      </c>
      <c r="C15" t="s">
        <v>30</v>
      </c>
      <c r="D15" t="s">
        <v>109</v>
      </c>
      <c r="E15" s="6">
        <v>850</v>
      </c>
    </row>
    <row r="16" spans="1:7">
      <c r="A16" s="11">
        <v>42430</v>
      </c>
      <c r="B16" s="31">
        <f t="shared" si="0"/>
        <v>3</v>
      </c>
      <c r="C16" t="s">
        <v>30</v>
      </c>
      <c r="D16" t="s">
        <v>109</v>
      </c>
      <c r="E16" s="6">
        <v>850</v>
      </c>
    </row>
    <row r="17" spans="1:5">
      <c r="A17" s="11">
        <v>42461</v>
      </c>
      <c r="B17" s="31">
        <f t="shared" si="0"/>
        <v>4</v>
      </c>
      <c r="C17" t="s">
        <v>30</v>
      </c>
      <c r="D17" t="s">
        <v>109</v>
      </c>
      <c r="E17" s="6">
        <v>1067.67</v>
      </c>
    </row>
    <row r="18" spans="1:5">
      <c r="A18" s="11">
        <v>42491</v>
      </c>
      <c r="B18" s="31">
        <f t="shared" si="0"/>
        <v>5</v>
      </c>
      <c r="C18" t="s">
        <v>30</v>
      </c>
      <c r="D18" t="s">
        <v>109</v>
      </c>
      <c r="E18" s="6">
        <v>0</v>
      </c>
    </row>
    <row r="19" spans="1:5">
      <c r="A19" s="11">
        <v>42522</v>
      </c>
      <c r="B19" s="31">
        <f t="shared" si="0"/>
        <v>6</v>
      </c>
      <c r="C19" t="s">
        <v>30</v>
      </c>
      <c r="D19" t="s">
        <v>109</v>
      </c>
      <c r="E19" s="6">
        <v>1750</v>
      </c>
    </row>
    <row r="20" spans="1:5">
      <c r="A20" s="11">
        <v>42552</v>
      </c>
      <c r="B20" s="31">
        <f t="shared" si="0"/>
        <v>7</v>
      </c>
      <c r="C20" t="s">
        <v>30</v>
      </c>
      <c r="D20" t="s">
        <v>109</v>
      </c>
      <c r="E20" s="6">
        <v>1750</v>
      </c>
    </row>
    <row r="21" spans="1:5">
      <c r="A21" s="11">
        <v>42583</v>
      </c>
      <c r="B21" s="31">
        <f t="shared" si="0"/>
        <v>8</v>
      </c>
      <c r="C21" t="s">
        <v>30</v>
      </c>
      <c r="D21" t="s">
        <v>109</v>
      </c>
      <c r="E21" s="6">
        <v>1750</v>
      </c>
    </row>
    <row r="22" spans="1:5">
      <c r="A22" s="11">
        <v>42614</v>
      </c>
      <c r="B22" s="31">
        <f t="shared" si="0"/>
        <v>9</v>
      </c>
      <c r="C22" t="s">
        <v>30</v>
      </c>
      <c r="D22" t="s">
        <v>109</v>
      </c>
      <c r="E22" s="6">
        <v>1750</v>
      </c>
    </row>
    <row r="23" spans="1:5">
      <c r="A23" s="11">
        <v>42644</v>
      </c>
      <c r="B23" s="31">
        <f t="shared" si="0"/>
        <v>10</v>
      </c>
      <c r="C23" t="s">
        <v>30</v>
      </c>
      <c r="D23" t="s">
        <v>109</v>
      </c>
      <c r="E23" s="6">
        <v>1987.5</v>
      </c>
    </row>
    <row r="24" spans="1:5">
      <c r="A24" s="11">
        <v>42675</v>
      </c>
      <c r="B24" s="31">
        <f t="shared" si="0"/>
        <v>11</v>
      </c>
      <c r="C24" t="s">
        <v>30</v>
      </c>
      <c r="D24" t="s">
        <v>109</v>
      </c>
      <c r="E24" s="6">
        <v>2700</v>
      </c>
    </row>
    <row r="25" spans="1:5">
      <c r="A25" s="11">
        <v>42705</v>
      </c>
      <c r="B25" s="31">
        <f t="shared" si="0"/>
        <v>12</v>
      </c>
      <c r="C25" t="s">
        <v>30</v>
      </c>
      <c r="D25" t="s">
        <v>109</v>
      </c>
      <c r="E25" s="6">
        <v>2700</v>
      </c>
    </row>
  </sheetData>
  <dataValidations count="2">
    <dataValidation type="list" allowBlank="1" showInputMessage="1" showErrorMessage="1" sqref="C2:C25">
      <formula1>Properties</formula1>
    </dataValidation>
    <dataValidation type="list" allowBlank="1" showInputMessage="1" showErrorMessage="1" sqref="D2:D25">
      <formula1>Income</formula1>
    </dataValidation>
  </dataValidations>
  <pageMargins left="0.75" right="0.75" top="1" bottom="1" header="0.5" footer="0.5"/>
  <pageSetup orientation="portrait" horizontalDpi="4294967292" verticalDpi="4294967292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roperty">
          <x14:formula1>
            <xm:f>Data!$C$2:$C$14</xm:f>
          </x14:formula1>
          <xm:sqref>C1</xm:sqref>
        </x14:dataValidation>
        <x14:dataValidation type="date" allowBlank="1" showInputMessage="1" showErrorMessage="1">
          <x14:formula1>
            <xm:f>Data!I3-1</xm:f>
          </x14:formula1>
          <x14:formula2>
            <xm:f>Data!I4+1</xm:f>
          </x14:formula2>
          <xm:sqref>A2:A25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showGridLines="0" workbookViewId="0">
      <selection activeCell="G6" sqref="G6"/>
    </sheetView>
  </sheetViews>
  <sheetFormatPr defaultColWidth="11" defaultRowHeight="15.6"/>
  <cols>
    <col min="1" max="1" width="24.19921875" bestFit="1" customWidth="1"/>
    <col min="3" max="3" width="14.796875" bestFit="1" customWidth="1"/>
    <col min="5" max="5" width="29.796875" bestFit="1" customWidth="1"/>
    <col min="7" max="7" width="15.3984375" customWidth="1"/>
  </cols>
  <sheetData>
    <row r="1" spans="1:9">
      <c r="A1" s="1" t="s">
        <v>32</v>
      </c>
      <c r="C1" s="1" t="s">
        <v>40</v>
      </c>
      <c r="E1" s="1" t="s">
        <v>127</v>
      </c>
      <c r="G1" s="1" t="s">
        <v>143</v>
      </c>
      <c r="I1" s="28" t="s">
        <v>118</v>
      </c>
    </row>
    <row r="2" spans="1:9">
      <c r="A2" t="s">
        <v>9</v>
      </c>
      <c r="C2" t="s">
        <v>30</v>
      </c>
      <c r="E2" t="s">
        <v>41</v>
      </c>
      <c r="G2" t="s">
        <v>109</v>
      </c>
      <c r="I2" s="24">
        <v>2016</v>
      </c>
    </row>
    <row r="3" spans="1:9">
      <c r="A3" t="s">
        <v>11</v>
      </c>
      <c r="C3" t="s">
        <v>119</v>
      </c>
      <c r="E3" s="7" t="s">
        <v>59</v>
      </c>
      <c r="I3" s="39" t="str">
        <f>"1/1/"&amp;I2</f>
        <v>1/1/2016</v>
      </c>
    </row>
    <row r="4" spans="1:9">
      <c r="A4" t="s">
        <v>121</v>
      </c>
      <c r="C4" t="s">
        <v>120</v>
      </c>
      <c r="E4" t="s">
        <v>42</v>
      </c>
      <c r="I4" s="39" t="str">
        <f>"12/31/"&amp;I2</f>
        <v>12/31/2016</v>
      </c>
    </row>
    <row r="5" spans="1:9">
      <c r="A5" t="s">
        <v>13</v>
      </c>
      <c r="C5" t="s">
        <v>31</v>
      </c>
      <c r="E5" s="7" t="s">
        <v>61</v>
      </c>
      <c r="I5" s="24"/>
    </row>
    <row r="6" spans="1:9">
      <c r="A6" t="s">
        <v>14</v>
      </c>
      <c r="C6" s="4">
        <v>3823</v>
      </c>
      <c r="E6" t="s">
        <v>111</v>
      </c>
    </row>
    <row r="7" spans="1:9">
      <c r="A7" t="s">
        <v>12</v>
      </c>
      <c r="C7" s="4">
        <v>3825</v>
      </c>
      <c r="E7" s="7" t="s">
        <v>62</v>
      </c>
    </row>
    <row r="8" spans="1:9">
      <c r="A8" t="s">
        <v>10</v>
      </c>
      <c r="C8" s="4" t="s">
        <v>3</v>
      </c>
      <c r="E8" s="7" t="s">
        <v>65</v>
      </c>
    </row>
    <row r="9" spans="1:9">
      <c r="A9" t="s">
        <v>23</v>
      </c>
      <c r="C9" s="4" t="s">
        <v>4</v>
      </c>
      <c r="E9" s="7" t="s">
        <v>46</v>
      </c>
    </row>
    <row r="10" spans="1:9">
      <c r="A10" t="s">
        <v>17</v>
      </c>
      <c r="C10" s="4" t="s">
        <v>5</v>
      </c>
      <c r="E10" s="7" t="s">
        <v>68</v>
      </c>
    </row>
    <row r="11" spans="1:9">
      <c r="A11" t="s">
        <v>16</v>
      </c>
      <c r="C11" s="4">
        <v>3829</v>
      </c>
      <c r="E11" s="7" t="s">
        <v>70</v>
      </c>
    </row>
    <row r="12" spans="1:9">
      <c r="A12" t="s">
        <v>57</v>
      </c>
      <c r="C12" s="4">
        <v>3831</v>
      </c>
      <c r="E12" s="7" t="s">
        <v>72</v>
      </c>
    </row>
    <row r="13" spans="1:9">
      <c r="A13" t="s">
        <v>18</v>
      </c>
      <c r="C13" s="4">
        <v>3837</v>
      </c>
      <c r="E13" s="7" t="s">
        <v>74</v>
      </c>
    </row>
    <row r="14" spans="1:9">
      <c r="A14" t="s">
        <v>19</v>
      </c>
      <c r="C14" s="4">
        <v>3839</v>
      </c>
      <c r="E14" s="7" t="s">
        <v>43</v>
      </c>
    </row>
    <row r="15" spans="1:9">
      <c r="A15" t="s">
        <v>22</v>
      </c>
      <c r="E15" s="7" t="s">
        <v>76</v>
      </c>
    </row>
    <row r="16" spans="1:9">
      <c r="A16" t="s">
        <v>21</v>
      </c>
      <c r="E16" s="7" t="s">
        <v>37</v>
      </c>
    </row>
    <row r="17" spans="1:13">
      <c r="A17" t="s">
        <v>20</v>
      </c>
      <c r="E17" s="7" t="s">
        <v>51</v>
      </c>
    </row>
    <row r="18" spans="1:13">
      <c r="A18" t="s">
        <v>15</v>
      </c>
      <c r="E18" s="7" t="s">
        <v>77</v>
      </c>
    </row>
    <row r="19" spans="1:13">
      <c r="E19" s="7" t="s">
        <v>78</v>
      </c>
    </row>
    <row r="20" spans="1:13">
      <c r="E20" s="7" t="s">
        <v>48</v>
      </c>
    </row>
    <row r="21" spans="1:13">
      <c r="E21" s="7" t="s">
        <v>53</v>
      </c>
    </row>
    <row r="22" spans="1:13">
      <c r="E22" s="7" t="s">
        <v>79</v>
      </c>
    </row>
    <row r="23" spans="1:13">
      <c r="C23" s="8"/>
      <c r="E23" s="7" t="s">
        <v>80</v>
      </c>
    </row>
    <row r="24" spans="1:13">
      <c r="C24" s="9"/>
      <c r="D24" s="8"/>
      <c r="E24" s="7" t="s">
        <v>44</v>
      </c>
      <c r="F24" s="8"/>
      <c r="G24" s="8"/>
      <c r="H24" s="8"/>
      <c r="I24" s="8"/>
      <c r="J24" s="8"/>
      <c r="K24" s="8"/>
      <c r="L24" s="8"/>
      <c r="M24" s="8"/>
    </row>
    <row r="25" spans="1:13">
      <c r="C25" s="9"/>
      <c r="D25" s="3"/>
      <c r="E25" s="7" t="s">
        <v>49</v>
      </c>
      <c r="F25" s="3"/>
      <c r="G25" s="8"/>
      <c r="H25" s="3"/>
      <c r="I25" s="8"/>
      <c r="J25" s="8"/>
      <c r="K25" s="8"/>
      <c r="L25" s="8"/>
      <c r="M25" s="8"/>
    </row>
    <row r="26" spans="1:13">
      <c r="C26" s="8"/>
      <c r="D26" s="3"/>
      <c r="E26" s="7" t="s">
        <v>52</v>
      </c>
      <c r="F26" s="3"/>
      <c r="G26" s="3"/>
      <c r="H26" s="3"/>
      <c r="I26" s="3"/>
      <c r="J26" s="3"/>
      <c r="K26" s="3"/>
      <c r="L26" s="3"/>
      <c r="M26" s="3"/>
    </row>
    <row r="27" spans="1:13">
      <c r="C27" s="8"/>
      <c r="D27" s="8"/>
      <c r="E27" s="7" t="s">
        <v>81</v>
      </c>
      <c r="F27" s="8"/>
      <c r="G27" s="8"/>
      <c r="H27" s="8"/>
      <c r="I27" s="8"/>
      <c r="J27" s="8"/>
      <c r="K27" s="8"/>
      <c r="L27" s="8"/>
      <c r="M27" s="8"/>
    </row>
    <row r="28" spans="1:13">
      <c r="D28" s="8"/>
      <c r="E28" s="7" t="s">
        <v>82</v>
      </c>
      <c r="F28" s="8"/>
      <c r="G28" s="8"/>
      <c r="H28" s="8"/>
      <c r="I28" s="8"/>
      <c r="J28" s="8"/>
      <c r="K28" s="8"/>
      <c r="L28" s="8"/>
      <c r="M28" s="8"/>
    </row>
    <row r="29" spans="1:13">
      <c r="B29" s="3"/>
      <c r="E29" s="7" t="s">
        <v>83</v>
      </c>
    </row>
    <row r="30" spans="1:13">
      <c r="E30" s="7" t="s">
        <v>84</v>
      </c>
    </row>
    <row r="31" spans="1:13">
      <c r="E31" s="7" t="s">
        <v>85</v>
      </c>
    </row>
    <row r="32" spans="1:13">
      <c r="E32" s="7" t="s">
        <v>39</v>
      </c>
    </row>
    <row r="33" spans="5:5">
      <c r="E33" s="7" t="s">
        <v>86</v>
      </c>
    </row>
    <row r="34" spans="5:5">
      <c r="E34" s="7" t="s">
        <v>54</v>
      </c>
    </row>
    <row r="35" spans="5:5">
      <c r="E35" s="7" t="s">
        <v>87</v>
      </c>
    </row>
    <row r="36" spans="5:5">
      <c r="E36" s="7" t="s">
        <v>88</v>
      </c>
    </row>
    <row r="37" spans="5:5">
      <c r="E37" s="7" t="s">
        <v>89</v>
      </c>
    </row>
    <row r="38" spans="5:5">
      <c r="E38" s="7" t="s">
        <v>92</v>
      </c>
    </row>
    <row r="39" spans="5:5">
      <c r="E39" s="7" t="s">
        <v>93</v>
      </c>
    </row>
    <row r="40" spans="5:5">
      <c r="E40" s="7" t="s">
        <v>94</v>
      </c>
    </row>
    <row r="41" spans="5:5">
      <c r="E41" s="7" t="s">
        <v>95</v>
      </c>
    </row>
    <row r="42" spans="5:5">
      <c r="E42" s="7" t="s">
        <v>96</v>
      </c>
    </row>
    <row r="43" spans="5:5">
      <c r="E43" s="7" t="s">
        <v>97</v>
      </c>
    </row>
    <row r="44" spans="5:5">
      <c r="E44" s="7" t="s">
        <v>98</v>
      </c>
    </row>
    <row r="45" spans="5:5">
      <c r="E45" s="7" t="s">
        <v>55</v>
      </c>
    </row>
    <row r="46" spans="5:5">
      <c r="E46" s="7" t="s">
        <v>99</v>
      </c>
    </row>
    <row r="47" spans="5:5">
      <c r="E47" s="7" t="s">
        <v>100</v>
      </c>
    </row>
    <row r="48" spans="5:5">
      <c r="E48" s="7" t="s">
        <v>101</v>
      </c>
    </row>
    <row r="49" spans="5:5">
      <c r="E49" s="7" t="s">
        <v>102</v>
      </c>
    </row>
    <row r="50" spans="5:5">
      <c r="E50" s="7" t="s">
        <v>103</v>
      </c>
    </row>
    <row r="51" spans="5:5">
      <c r="E51" s="7" t="s">
        <v>104</v>
      </c>
    </row>
    <row r="52" spans="5:5">
      <c r="E52" t="s">
        <v>113</v>
      </c>
    </row>
    <row r="53" spans="5:5">
      <c r="E53" s="7" t="s">
        <v>105</v>
      </c>
    </row>
    <row r="54" spans="5:5">
      <c r="E54" s="7" t="s">
        <v>50</v>
      </c>
    </row>
    <row r="55" spans="5:5">
      <c r="E55" s="7" t="s">
        <v>106</v>
      </c>
    </row>
    <row r="56" spans="5:5">
      <c r="E56" t="s">
        <v>47</v>
      </c>
    </row>
    <row r="57" spans="5:5">
      <c r="E57" s="7" t="s">
        <v>58</v>
      </c>
    </row>
    <row r="58" spans="5:5">
      <c r="E58" s="7" t="s">
        <v>71</v>
      </c>
    </row>
    <row r="59" spans="5:5">
      <c r="E59" s="7" t="s">
        <v>107</v>
      </c>
    </row>
    <row r="60" spans="5:5">
      <c r="E60" t="s">
        <v>56</v>
      </c>
    </row>
    <row r="61" spans="5:5">
      <c r="E61" t="s">
        <v>110</v>
      </c>
    </row>
  </sheetData>
  <pageMargins left="0.75" right="0.75" top="1" bottom="1" header="0.5" footer="0.5"/>
  <pageSetup orientation="portrait" horizontalDpi="4294967292" verticalDpi="4294967292" r:id="rId1"/>
  <tableParts count="5">
    <tablePart r:id="rId2"/>
    <tablePart r:id="rId3"/>
    <tablePart r:id="rId4"/>
    <tablePart r:id="rId5"/>
    <tablePart r:id="rId6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Instructions</vt:lpstr>
      <vt:lpstr>Overview</vt:lpstr>
      <vt:lpstr>Expenses</vt:lpstr>
      <vt:lpstr>Income</vt:lpstr>
      <vt:lpstr>Data</vt:lpstr>
      <vt:lpstr>Expenses</vt:lpstr>
      <vt:lpstr>Income</vt:lpstr>
      <vt:lpstr>Properties</vt:lpstr>
      <vt:lpstr>Vendors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Hamell</dc:creator>
  <cp:lastModifiedBy>Sherry D Parker</cp:lastModifiedBy>
  <dcterms:created xsi:type="dcterms:W3CDTF">2015-08-11T01:33:48Z</dcterms:created>
  <dcterms:modified xsi:type="dcterms:W3CDTF">2017-04-20T05:52:07Z</dcterms:modified>
</cp:coreProperties>
</file>